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https://cruzrojaes-my.sharepoint.com/personal/mbl_cruzroja_es/Documents/CARPETA MB_TRABAJO/WEB/TOOLKITS/N_Working with NSs and practicioners_v2/N6_Quarterly Financial Report/"/>
    </mc:Choice>
  </mc:AlternateContent>
  <xr:revisionPtr revIDLastSave="0" documentId="8_{1CAAF5CA-FF5F-49A8-A099-7F567714A905}" xr6:coauthVersionLast="36" xr6:coauthVersionMax="36" xr10:uidLastSave="{00000000-0000-0000-0000-000000000000}"/>
  <bookViews>
    <workbookView xWindow="0" yWindow="0" windowWidth="23040" windowHeight="8480" tabRatio="762" xr2:uid="{63BA18A6-F85A-4B3D-853A-348B89764EDC}"/>
  </bookViews>
  <sheets>
    <sheet name="INSTRUCTIONS" sheetId="4" r:id="rId1"/>
    <sheet name="Budget" sheetId="1" r:id="rId2"/>
    <sheet name="Budget &amp; Follow-up" sheetId="2" r:id="rId3"/>
    <sheet name="List of Invoices" sheetId="3" r:id="rId4"/>
    <sheet name="Local Staff" sheetId="7" r:id="rId5"/>
    <sheet name="Contracts &amp; procurements" sheetId="5" r:id="rId6"/>
  </sheets>
  <definedNames>
    <definedName name="_xlnm._FilterDatabase" localSheetId="1" hidden="1">Budget!$B$12:$B$17</definedName>
    <definedName name="_xlnm._FilterDatabase" localSheetId="2" hidden="1">'Budget &amp; Follow-up'!$B$12:$B$90</definedName>
    <definedName name="_xlnm.Print_Area" localSheetId="1">Budget!$C$1:$AB$92</definedName>
    <definedName name="_xlnm.Print_Area" localSheetId="2">'Budget &amp; Follow-up'!$C$1:$AB$92</definedName>
    <definedName name="_xlnm.Print_Area" localSheetId="5">'Contracts &amp; procurements'!$A$1:$R$53</definedName>
    <definedName name="_xlnm.Print_Area" localSheetId="0">INSTRUCTIONS!$A$1:$T$126</definedName>
    <definedName name="_xlnm.Print_Area" localSheetId="3">'List of Invoices'!$A$1:$O$403</definedName>
    <definedName name="_xlnm.Print_Area" localSheetId="4">'Local Staff'!$A$1:$Q$35</definedName>
    <definedName name="BudgetListWithoutSpaces">'List of Invoices'!$X$14:INDEX(BudgetLines[Additional],SUMPRODUCT((BudgetLines[Additional]&lt;&gt;"")*1))</definedName>
    <definedName name="_xlnm.Print_Titles" localSheetId="3">'List of Invoices'!$1:$13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1" i="2" l="1"/>
  <c r="B15" i="2"/>
  <c r="B13" i="2" l="1"/>
  <c r="B12"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2" i="2"/>
  <c r="B16" i="2"/>
  <c r="B17" i="2"/>
  <c r="B14" i="2"/>
  <c r="L22" i="7" l="1"/>
  <c r="Q13" i="2" l="1"/>
  <c r="Y13" i="2" l="1"/>
  <c r="W13" i="2"/>
  <c r="U13" i="2"/>
  <c r="M13" i="5" l="1"/>
  <c r="E7" i="5"/>
  <c r="E6" i="5"/>
  <c r="E5" i="5"/>
  <c r="E4" i="5"/>
  <c r="U15" i="3"/>
  <c r="W15" i="3" s="1"/>
  <c r="U16" i="3"/>
  <c r="W16" i="3" s="1"/>
  <c r="U17" i="3"/>
  <c r="W17" i="3" s="1"/>
  <c r="U18" i="3"/>
  <c r="W18" i="3" s="1"/>
  <c r="U19" i="3"/>
  <c r="W19" i="3" s="1"/>
  <c r="U20" i="3"/>
  <c r="W20" i="3" s="1"/>
  <c r="U21" i="3"/>
  <c r="W21" i="3" s="1"/>
  <c r="U22" i="3"/>
  <c r="W22" i="3" s="1"/>
  <c r="U23" i="3"/>
  <c r="W23" i="3" s="1"/>
  <c r="U24" i="3"/>
  <c r="W24" i="3" s="1"/>
  <c r="U25" i="3"/>
  <c r="W25" i="3" s="1"/>
  <c r="U26" i="3"/>
  <c r="W26" i="3" s="1"/>
  <c r="U27" i="3"/>
  <c r="W27" i="3" s="1"/>
  <c r="U28" i="3"/>
  <c r="W28" i="3" s="1"/>
  <c r="U29" i="3"/>
  <c r="W29" i="3" s="1"/>
  <c r="U30" i="3"/>
  <c r="W30" i="3" s="1"/>
  <c r="U31" i="3"/>
  <c r="W31" i="3" s="1"/>
  <c r="U32" i="3"/>
  <c r="W32" i="3" s="1"/>
  <c r="U33" i="3"/>
  <c r="W33" i="3" s="1"/>
  <c r="U34" i="3"/>
  <c r="W34" i="3" s="1"/>
  <c r="U35" i="3"/>
  <c r="W35" i="3" s="1"/>
  <c r="U36" i="3"/>
  <c r="W36" i="3" s="1"/>
  <c r="U37" i="3"/>
  <c r="W37" i="3" s="1"/>
  <c r="U38" i="3"/>
  <c r="W38" i="3" s="1"/>
  <c r="U39" i="3"/>
  <c r="W39" i="3" s="1"/>
  <c r="U40" i="3"/>
  <c r="W40" i="3" s="1"/>
  <c r="U41" i="3"/>
  <c r="W41" i="3" s="1"/>
  <c r="U42" i="3"/>
  <c r="W42" i="3" s="1"/>
  <c r="U43" i="3"/>
  <c r="W43" i="3" s="1"/>
  <c r="U44" i="3"/>
  <c r="W44" i="3" s="1"/>
  <c r="U45" i="3"/>
  <c r="W45" i="3" s="1"/>
  <c r="U46" i="3"/>
  <c r="W46" i="3" s="1"/>
  <c r="U47" i="3"/>
  <c r="W47" i="3" s="1"/>
  <c r="U48" i="3"/>
  <c r="W48" i="3" s="1"/>
  <c r="U49" i="3"/>
  <c r="W49" i="3" s="1"/>
  <c r="U50" i="3"/>
  <c r="W50" i="3" s="1"/>
  <c r="U51" i="3"/>
  <c r="W51" i="3" s="1"/>
  <c r="U52" i="3"/>
  <c r="W52" i="3" s="1"/>
  <c r="U53" i="3"/>
  <c r="W53" i="3" s="1"/>
  <c r="U54" i="3"/>
  <c r="W54" i="3" s="1"/>
  <c r="U55" i="3"/>
  <c r="W55" i="3" s="1"/>
  <c r="U56" i="3"/>
  <c r="W56" i="3" s="1"/>
  <c r="U57" i="3"/>
  <c r="W57" i="3" s="1"/>
  <c r="U58" i="3"/>
  <c r="W58" i="3" s="1"/>
  <c r="U59" i="3"/>
  <c r="W59" i="3" s="1"/>
  <c r="U60" i="3"/>
  <c r="W60" i="3" s="1"/>
  <c r="U61" i="3"/>
  <c r="W61" i="3" s="1"/>
  <c r="U62" i="3"/>
  <c r="W62" i="3" s="1"/>
  <c r="U63" i="3"/>
  <c r="W63" i="3" s="1"/>
  <c r="U64" i="3"/>
  <c r="W64" i="3" s="1"/>
  <c r="U65" i="3"/>
  <c r="W65" i="3" s="1"/>
  <c r="U66" i="3"/>
  <c r="W66" i="3" s="1"/>
  <c r="U67" i="3"/>
  <c r="W67" i="3" s="1"/>
  <c r="U68" i="3"/>
  <c r="W68" i="3" s="1"/>
  <c r="U69" i="3"/>
  <c r="W69" i="3" s="1"/>
  <c r="U70" i="3"/>
  <c r="W70" i="3" s="1"/>
  <c r="U71" i="3"/>
  <c r="W71" i="3" s="1"/>
  <c r="U72" i="3"/>
  <c r="W72" i="3" s="1"/>
  <c r="U73" i="3"/>
  <c r="W73" i="3" s="1"/>
  <c r="U74" i="3"/>
  <c r="W74" i="3" s="1"/>
  <c r="U75" i="3"/>
  <c r="W75" i="3" s="1"/>
  <c r="U76" i="3"/>
  <c r="W76" i="3" s="1"/>
  <c r="U77" i="3"/>
  <c r="W77" i="3" s="1"/>
  <c r="U78" i="3"/>
  <c r="W78" i="3" s="1"/>
  <c r="U79" i="3"/>
  <c r="W79" i="3" s="1"/>
  <c r="U80" i="3"/>
  <c r="W80" i="3" s="1"/>
  <c r="U81" i="3"/>
  <c r="W81" i="3" s="1"/>
  <c r="U82" i="3"/>
  <c r="W82" i="3" s="1"/>
  <c r="U83" i="3"/>
  <c r="W83" i="3" s="1"/>
  <c r="U84" i="3"/>
  <c r="W84" i="3" s="1"/>
  <c r="U85" i="3"/>
  <c r="W85" i="3" s="1"/>
  <c r="U86" i="3"/>
  <c r="W86" i="3" s="1"/>
  <c r="U87" i="3"/>
  <c r="W87" i="3" s="1"/>
  <c r="U88" i="3"/>
  <c r="W88" i="3" s="1"/>
  <c r="U89" i="3"/>
  <c r="W89" i="3" s="1"/>
  <c r="U90" i="3"/>
  <c r="W90" i="3" s="1"/>
  <c r="U91" i="3"/>
  <c r="W91" i="3" s="1"/>
  <c r="U92" i="3"/>
  <c r="W92" i="3" s="1"/>
  <c r="U93" i="3"/>
  <c r="W93" i="3" s="1"/>
  <c r="U94" i="3"/>
  <c r="W94" i="3" s="1"/>
  <c r="U95" i="3"/>
  <c r="W95" i="3" s="1"/>
  <c r="U96" i="3"/>
  <c r="W96" i="3" s="1"/>
  <c r="U97" i="3"/>
  <c r="W97" i="3" s="1"/>
  <c r="U98" i="3"/>
  <c r="W98" i="3" s="1"/>
  <c r="U99" i="3"/>
  <c r="W99" i="3" s="1"/>
  <c r="U100" i="3"/>
  <c r="W100" i="3" s="1"/>
  <c r="U101" i="3"/>
  <c r="W101" i="3" s="1"/>
  <c r="U102" i="3"/>
  <c r="W102" i="3" s="1"/>
  <c r="U103" i="3"/>
  <c r="W103" i="3" s="1"/>
  <c r="U104" i="3"/>
  <c r="W104" i="3" s="1"/>
  <c r="U105" i="3"/>
  <c r="W105" i="3" s="1"/>
  <c r="U106" i="3"/>
  <c r="W106" i="3" s="1"/>
  <c r="U107" i="3"/>
  <c r="W107" i="3" s="1"/>
  <c r="U108" i="3"/>
  <c r="W108" i="3" s="1"/>
  <c r="U109" i="3"/>
  <c r="W109" i="3" s="1"/>
  <c r="U110" i="3"/>
  <c r="W110" i="3" s="1"/>
  <c r="U111" i="3"/>
  <c r="W111" i="3" s="1"/>
  <c r="U112" i="3"/>
  <c r="W112" i="3" s="1"/>
  <c r="U113" i="3"/>
  <c r="W113" i="3" s="1"/>
  <c r="U114" i="3"/>
  <c r="W114" i="3" s="1"/>
  <c r="U115" i="3"/>
  <c r="W115" i="3" s="1"/>
  <c r="U116" i="3"/>
  <c r="W116" i="3" s="1"/>
  <c r="U117" i="3"/>
  <c r="W117" i="3" s="1"/>
  <c r="U118" i="3"/>
  <c r="W118" i="3" s="1"/>
  <c r="U14" i="3"/>
  <c r="W14" i="3" s="1"/>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4" i="3"/>
  <c r="D7" i="7"/>
  <c r="D6" i="7"/>
  <c r="D5" i="7"/>
  <c r="F7" i="3"/>
  <c r="F6" i="3"/>
  <c r="F5" i="3"/>
  <c r="F5" i="2"/>
  <c r="F6" i="2"/>
  <c r="L13" i="7"/>
  <c r="J13" i="7"/>
  <c r="D4" i="7"/>
  <c r="I11" i="3"/>
  <c r="J11" i="3"/>
  <c r="L9" i="2"/>
  <c r="N9" i="2"/>
  <c r="X15" i="3" l="1"/>
  <c r="X23" i="3"/>
  <c r="X31" i="3"/>
  <c r="X39" i="3"/>
  <c r="X47" i="3"/>
  <c r="X55" i="3"/>
  <c r="X63" i="3"/>
  <c r="X71" i="3"/>
  <c r="X79" i="3"/>
  <c r="X87" i="3"/>
  <c r="X95" i="3"/>
  <c r="X103" i="3"/>
  <c r="X111" i="3"/>
  <c r="X38" i="3"/>
  <c r="X102" i="3"/>
  <c r="X16" i="3"/>
  <c r="X24" i="3"/>
  <c r="X32" i="3"/>
  <c r="X40" i="3"/>
  <c r="X48" i="3"/>
  <c r="X56" i="3"/>
  <c r="X64" i="3"/>
  <c r="X72" i="3"/>
  <c r="X80" i="3"/>
  <c r="X88" i="3"/>
  <c r="X96" i="3"/>
  <c r="X104" i="3"/>
  <c r="X112" i="3"/>
  <c r="X30" i="3"/>
  <c r="X94" i="3"/>
  <c r="X17" i="3"/>
  <c r="X25" i="3"/>
  <c r="X33" i="3"/>
  <c r="X41" i="3"/>
  <c r="X49" i="3"/>
  <c r="X57" i="3"/>
  <c r="X65" i="3"/>
  <c r="X73" i="3"/>
  <c r="X81" i="3"/>
  <c r="X89" i="3"/>
  <c r="X97" i="3"/>
  <c r="X105" i="3"/>
  <c r="X113" i="3"/>
  <c r="X46" i="3"/>
  <c r="X86" i="3"/>
  <c r="X18" i="3"/>
  <c r="X26" i="3"/>
  <c r="X34" i="3"/>
  <c r="X42" i="3"/>
  <c r="X50" i="3"/>
  <c r="X58" i="3"/>
  <c r="X66" i="3"/>
  <c r="X74" i="3"/>
  <c r="X82" i="3"/>
  <c r="X90" i="3"/>
  <c r="X98" i="3"/>
  <c r="X106" i="3"/>
  <c r="X114" i="3"/>
  <c r="X115" i="3"/>
  <c r="X78" i="3"/>
  <c r="X19" i="3"/>
  <c r="X27" i="3"/>
  <c r="X35" i="3"/>
  <c r="X43" i="3"/>
  <c r="X51" i="3"/>
  <c r="X59" i="3"/>
  <c r="X67" i="3"/>
  <c r="X75" i="3"/>
  <c r="X83" i="3"/>
  <c r="X91" i="3"/>
  <c r="X99" i="3"/>
  <c r="X107" i="3"/>
  <c r="X54" i="3"/>
  <c r="X110" i="3"/>
  <c r="X20" i="3"/>
  <c r="X28" i="3"/>
  <c r="X36" i="3"/>
  <c r="X44" i="3"/>
  <c r="X52" i="3"/>
  <c r="X60" i="3"/>
  <c r="X68" i="3"/>
  <c r="X76" i="3"/>
  <c r="X84" i="3"/>
  <c r="X92" i="3"/>
  <c r="X100" i="3"/>
  <c r="X108" i="3"/>
  <c r="X116" i="3"/>
  <c r="X22" i="3"/>
  <c r="X70" i="3"/>
  <c r="X21" i="3"/>
  <c r="X29" i="3"/>
  <c r="X37" i="3"/>
  <c r="X45" i="3"/>
  <c r="X53" i="3"/>
  <c r="X61" i="3"/>
  <c r="X69" i="3"/>
  <c r="X77" i="3"/>
  <c r="X85" i="3"/>
  <c r="X93" i="3"/>
  <c r="X101" i="3"/>
  <c r="X109" i="3"/>
  <c r="X117" i="3"/>
  <c r="X14" i="3"/>
  <c r="X62" i="3"/>
  <c r="X118" i="3"/>
  <c r="P89" i="1" l="1"/>
  <c r="O89" i="1"/>
  <c r="P88" i="1"/>
  <c r="O88" i="1"/>
  <c r="P85" i="1"/>
  <c r="O85" i="1"/>
  <c r="P84" i="1"/>
  <c r="O84" i="1"/>
  <c r="P83" i="1"/>
  <c r="O83" i="1"/>
  <c r="P80" i="1"/>
  <c r="O80" i="1"/>
  <c r="P79" i="1"/>
  <c r="O79" i="1"/>
  <c r="P78" i="1"/>
  <c r="O78" i="1"/>
  <c r="P77" i="1"/>
  <c r="O77" i="1"/>
  <c r="P76" i="1"/>
  <c r="O76" i="1"/>
  <c r="P75" i="1"/>
  <c r="O75" i="1"/>
  <c r="P74" i="1"/>
  <c r="O74" i="1"/>
  <c r="P73" i="1"/>
  <c r="O73" i="1"/>
  <c r="P72" i="1"/>
  <c r="O72" i="1"/>
  <c r="P71" i="1"/>
  <c r="O71" i="1"/>
  <c r="P70" i="1"/>
  <c r="O70" i="1"/>
  <c r="P69" i="1"/>
  <c r="O69" i="1"/>
  <c r="P68" i="1"/>
  <c r="O68" i="1"/>
  <c r="P67" i="1"/>
  <c r="O67" i="1"/>
  <c r="P66" i="1"/>
  <c r="O66" i="1"/>
  <c r="P65" i="1"/>
  <c r="O65" i="1"/>
  <c r="P64" i="1"/>
  <c r="O64" i="1"/>
  <c r="P63" i="1"/>
  <c r="O63" i="1"/>
  <c r="P62" i="1"/>
  <c r="O62" i="1"/>
  <c r="P61" i="1"/>
  <c r="O61" i="1"/>
  <c r="P60" i="1"/>
  <c r="O60" i="1"/>
  <c r="P59" i="1"/>
  <c r="O59" i="1"/>
  <c r="P58" i="1"/>
  <c r="O58" i="1"/>
  <c r="P57" i="1"/>
  <c r="O57" i="1"/>
  <c r="P56" i="1"/>
  <c r="O56" i="1"/>
  <c r="P55" i="1"/>
  <c r="O55" i="1"/>
  <c r="P54" i="1"/>
  <c r="O54" i="1"/>
  <c r="P53" i="1"/>
  <c r="O53" i="1"/>
  <c r="P52" i="1"/>
  <c r="O52" i="1"/>
  <c r="P51" i="1"/>
  <c r="O51" i="1"/>
  <c r="P50" i="1"/>
  <c r="O50" i="1"/>
  <c r="P49" i="1"/>
  <c r="O49" i="1"/>
  <c r="P48" i="1"/>
  <c r="O48" i="1"/>
  <c r="P47" i="1"/>
  <c r="O47" i="1"/>
  <c r="P46" i="1"/>
  <c r="O46" i="1"/>
  <c r="P45" i="1"/>
  <c r="O45" i="1"/>
  <c r="P44" i="1"/>
  <c r="O44" i="1"/>
  <c r="P43" i="1"/>
  <c r="O43" i="1"/>
  <c r="P42" i="1"/>
  <c r="O42" i="1"/>
  <c r="P41" i="1"/>
  <c r="O41" i="1"/>
  <c r="P38" i="1"/>
  <c r="O38" i="1"/>
  <c r="P37" i="1"/>
  <c r="O37" i="1"/>
  <c r="P36" i="1"/>
  <c r="O36" i="1"/>
  <c r="P35" i="1"/>
  <c r="O35" i="1"/>
  <c r="P34" i="1"/>
  <c r="O34" i="1"/>
  <c r="P33" i="1"/>
  <c r="O33" i="1"/>
  <c r="P32" i="1"/>
  <c r="O32" i="1"/>
  <c r="P31" i="1"/>
  <c r="O31" i="1"/>
  <c r="P30" i="1"/>
  <c r="O30" i="1"/>
  <c r="P29" i="1"/>
  <c r="O29" i="1"/>
  <c r="P28" i="1"/>
  <c r="O28" i="1"/>
  <c r="P27" i="1"/>
  <c r="O27" i="1"/>
  <c r="P26" i="1"/>
  <c r="O26" i="1"/>
  <c r="P25" i="1"/>
  <c r="O25" i="1"/>
  <c r="P24" i="1"/>
  <c r="O24" i="1"/>
  <c r="P21" i="1"/>
  <c r="O21" i="1"/>
  <c r="P20" i="1"/>
  <c r="O20" i="1"/>
  <c r="P19" i="1"/>
  <c r="O19" i="1"/>
  <c r="P18" i="1"/>
  <c r="O18" i="1"/>
  <c r="P17" i="1"/>
  <c r="O17" i="1"/>
  <c r="P16" i="1"/>
  <c r="O16" i="1"/>
  <c r="P15" i="1"/>
  <c r="O15" i="1"/>
  <c r="N22" i="1"/>
  <c r="N39" i="1"/>
  <c r="N92" i="1"/>
  <c r="N90" i="1"/>
  <c r="N86" i="1"/>
  <c r="N81" i="1"/>
  <c r="N89" i="1"/>
  <c r="N88" i="1"/>
  <c r="N87" i="1"/>
  <c r="N85" i="1"/>
  <c r="N84" i="1"/>
  <c r="N83" i="1"/>
  <c r="N82"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8" i="1"/>
  <c r="N37" i="1"/>
  <c r="N36" i="1"/>
  <c r="N35" i="1"/>
  <c r="N34" i="1"/>
  <c r="N33" i="1"/>
  <c r="N32" i="1"/>
  <c r="N31" i="1"/>
  <c r="N30" i="1"/>
  <c r="N29" i="1"/>
  <c r="N28" i="1"/>
  <c r="N27" i="1"/>
  <c r="N26" i="1"/>
  <c r="N25" i="1"/>
  <c r="N24" i="1"/>
  <c r="N23" i="1"/>
  <c r="N21" i="1"/>
  <c r="N20" i="1"/>
  <c r="N19" i="1"/>
  <c r="N18" i="1"/>
  <c r="N17" i="1"/>
  <c r="N16" i="1"/>
  <c r="N15" i="1"/>
  <c r="N14" i="1"/>
  <c r="S23" i="3" l="1"/>
  <c r="S24" i="3"/>
  <c r="S25"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0" i="3"/>
  <c r="S81" i="3"/>
  <c r="S82" i="3"/>
  <c r="S83" i="3"/>
  <c r="S84" i="3"/>
  <c r="S85" i="3"/>
  <c r="S86" i="3"/>
  <c r="S87" i="3"/>
  <c r="S88" i="3"/>
  <c r="S89" i="3"/>
  <c r="S90" i="3"/>
  <c r="S91" i="3"/>
  <c r="S92" i="3"/>
  <c r="S93" i="3"/>
  <c r="S94" i="3"/>
  <c r="S95" i="3"/>
  <c r="S96" i="3"/>
  <c r="S97" i="3"/>
  <c r="S98" i="3"/>
  <c r="S99" i="3"/>
  <c r="S100" i="3"/>
  <c r="S101" i="3"/>
  <c r="S102" i="3"/>
  <c r="S103" i="3"/>
  <c r="S104" i="3"/>
  <c r="S105" i="3"/>
  <c r="S106" i="3"/>
  <c r="S107" i="3"/>
  <c r="S108" i="3"/>
  <c r="S109" i="3"/>
  <c r="S110" i="3"/>
  <c r="S111" i="3"/>
  <c r="S112" i="3"/>
  <c r="S113" i="3"/>
  <c r="S114" i="3"/>
  <c r="S115" i="3"/>
  <c r="S116" i="3"/>
  <c r="S117" i="3"/>
  <c r="S118" i="3"/>
  <c r="S119" i="3"/>
  <c r="S120" i="3"/>
  <c r="S121" i="3"/>
  <c r="S122" i="3"/>
  <c r="S123" i="3"/>
  <c r="S124" i="3"/>
  <c r="S125" i="3"/>
  <c r="S126" i="3"/>
  <c r="S127" i="3"/>
  <c r="S128" i="3"/>
  <c r="S129" i="3"/>
  <c r="S130" i="3"/>
  <c r="S131" i="3"/>
  <c r="S132" i="3"/>
  <c r="S133" i="3"/>
  <c r="S134" i="3"/>
  <c r="S135" i="3"/>
  <c r="S136" i="3"/>
  <c r="S137" i="3"/>
  <c r="S138" i="3"/>
  <c r="S139" i="3"/>
  <c r="S140" i="3"/>
  <c r="S141" i="3"/>
  <c r="S142" i="3"/>
  <c r="S143" i="3"/>
  <c r="S144" i="3"/>
  <c r="S145" i="3"/>
  <c r="S146" i="3"/>
  <c r="S147" i="3"/>
  <c r="S148" i="3"/>
  <c r="S149" i="3"/>
  <c r="S150" i="3"/>
  <c r="S151" i="3"/>
  <c r="S152" i="3"/>
  <c r="S153" i="3"/>
  <c r="S154" i="3"/>
  <c r="S155" i="3"/>
  <c r="S156" i="3"/>
  <c r="S157" i="3"/>
  <c r="S158" i="3"/>
  <c r="S159" i="3"/>
  <c r="S160" i="3"/>
  <c r="S161" i="3"/>
  <c r="S162" i="3"/>
  <c r="S163" i="3"/>
  <c r="S164" i="3"/>
  <c r="S165" i="3"/>
  <c r="S166" i="3"/>
  <c r="S167" i="3"/>
  <c r="S168" i="3"/>
  <c r="S169" i="3"/>
  <c r="S170" i="3"/>
  <c r="S171" i="3"/>
  <c r="S172" i="3"/>
  <c r="S173" i="3"/>
  <c r="S174" i="3"/>
  <c r="S175" i="3"/>
  <c r="S176" i="3"/>
  <c r="S177" i="3"/>
  <c r="S178" i="3"/>
  <c r="S179" i="3"/>
  <c r="S180" i="3"/>
  <c r="S181" i="3"/>
  <c r="S182" i="3"/>
  <c r="S183" i="3"/>
  <c r="S184" i="3"/>
  <c r="S185" i="3"/>
  <c r="S186" i="3"/>
  <c r="S187" i="3"/>
  <c r="S188" i="3"/>
  <c r="S189" i="3"/>
  <c r="S190" i="3"/>
  <c r="S191" i="3"/>
  <c r="S192" i="3"/>
  <c r="S193" i="3"/>
  <c r="S194" i="3"/>
  <c r="S195" i="3"/>
  <c r="S196" i="3"/>
  <c r="S197" i="3"/>
  <c r="S198" i="3"/>
  <c r="S199" i="3"/>
  <c r="S200" i="3"/>
  <c r="S201" i="3"/>
  <c r="S202" i="3"/>
  <c r="S203" i="3"/>
  <c r="S204" i="3"/>
  <c r="S205" i="3"/>
  <c r="S206" i="3"/>
  <c r="S207" i="3"/>
  <c r="S208" i="3"/>
  <c r="S209" i="3"/>
  <c r="S210" i="3"/>
  <c r="S211" i="3"/>
  <c r="S212" i="3"/>
  <c r="S213" i="3"/>
  <c r="S214" i="3"/>
  <c r="S215" i="3"/>
  <c r="S216" i="3"/>
  <c r="S217" i="3"/>
  <c r="S218" i="3"/>
  <c r="S219" i="3"/>
  <c r="S220" i="3"/>
  <c r="S221" i="3"/>
  <c r="S222" i="3"/>
  <c r="S223" i="3"/>
  <c r="S224" i="3"/>
  <c r="S225" i="3"/>
  <c r="S226" i="3"/>
  <c r="S227" i="3"/>
  <c r="S228" i="3"/>
  <c r="S229" i="3"/>
  <c r="S230" i="3"/>
  <c r="S231" i="3"/>
  <c r="S232" i="3"/>
  <c r="S233" i="3"/>
  <c r="S234" i="3"/>
  <c r="S235" i="3"/>
  <c r="S236" i="3"/>
  <c r="S237" i="3"/>
  <c r="S238" i="3"/>
  <c r="S239" i="3"/>
  <c r="S240" i="3"/>
  <c r="S241" i="3"/>
  <c r="S242" i="3"/>
  <c r="S243" i="3"/>
  <c r="S244" i="3"/>
  <c r="S245" i="3"/>
  <c r="S246" i="3"/>
  <c r="S247" i="3"/>
  <c r="S248" i="3"/>
  <c r="S249" i="3"/>
  <c r="S250" i="3"/>
  <c r="S251" i="3"/>
  <c r="S252" i="3"/>
  <c r="S253" i="3"/>
  <c r="S254" i="3"/>
  <c r="S255" i="3"/>
  <c r="S256" i="3"/>
  <c r="S257" i="3"/>
  <c r="S258" i="3"/>
  <c r="S259" i="3"/>
  <c r="S260" i="3"/>
  <c r="S261" i="3"/>
  <c r="S262" i="3"/>
  <c r="S263" i="3"/>
  <c r="S264" i="3"/>
  <c r="S265" i="3"/>
  <c r="S266" i="3"/>
  <c r="S267" i="3"/>
  <c r="S268" i="3"/>
  <c r="S269" i="3"/>
  <c r="S270" i="3"/>
  <c r="S271" i="3"/>
  <c r="S272" i="3"/>
  <c r="S273" i="3"/>
  <c r="S274" i="3"/>
  <c r="S275" i="3"/>
  <c r="S276" i="3"/>
  <c r="S277" i="3"/>
  <c r="S278" i="3"/>
  <c r="S279" i="3"/>
  <c r="S280" i="3"/>
  <c r="S281" i="3"/>
  <c r="S282" i="3"/>
  <c r="S283" i="3"/>
  <c r="S284" i="3"/>
  <c r="S285" i="3"/>
  <c r="S286" i="3"/>
  <c r="S287" i="3"/>
  <c r="S288" i="3"/>
  <c r="S289" i="3"/>
  <c r="S290" i="3"/>
  <c r="S291" i="3"/>
  <c r="S292" i="3"/>
  <c r="S293" i="3"/>
  <c r="S294" i="3"/>
  <c r="S295" i="3"/>
  <c r="S296" i="3"/>
  <c r="S297" i="3"/>
  <c r="S298" i="3"/>
  <c r="S299" i="3"/>
  <c r="S300" i="3"/>
  <c r="S301" i="3"/>
  <c r="S302" i="3"/>
  <c r="S303" i="3"/>
  <c r="S304" i="3"/>
  <c r="S305" i="3"/>
  <c r="S306" i="3"/>
  <c r="S307" i="3"/>
  <c r="S308" i="3"/>
  <c r="S309" i="3"/>
  <c r="S310" i="3"/>
  <c r="S311" i="3"/>
  <c r="S312" i="3"/>
  <c r="S313" i="3"/>
  <c r="S314" i="3"/>
  <c r="S315" i="3"/>
  <c r="S316" i="3"/>
  <c r="S317" i="3"/>
  <c r="S318" i="3"/>
  <c r="S319" i="3"/>
  <c r="S320" i="3"/>
  <c r="S321" i="3"/>
  <c r="S322" i="3"/>
  <c r="S323" i="3"/>
  <c r="S324" i="3"/>
  <c r="S325" i="3"/>
  <c r="S326" i="3"/>
  <c r="S327" i="3"/>
  <c r="S328" i="3"/>
  <c r="S329" i="3"/>
  <c r="S330" i="3"/>
  <c r="S331" i="3"/>
  <c r="S332" i="3"/>
  <c r="S333" i="3"/>
  <c r="S334" i="3"/>
  <c r="S335" i="3"/>
  <c r="S336" i="3"/>
  <c r="S337" i="3"/>
  <c r="S338" i="3"/>
  <c r="S339" i="3"/>
  <c r="S340" i="3"/>
  <c r="S341" i="3"/>
  <c r="S342" i="3"/>
  <c r="S343" i="3"/>
  <c r="S344" i="3"/>
  <c r="S345" i="3"/>
  <c r="S346" i="3"/>
  <c r="S347" i="3"/>
  <c r="S348" i="3"/>
  <c r="S349" i="3"/>
  <c r="S350" i="3"/>
  <c r="S351" i="3"/>
  <c r="S352" i="3"/>
  <c r="S353" i="3"/>
  <c r="S354" i="3"/>
  <c r="S355" i="3"/>
  <c r="S356" i="3"/>
  <c r="S357" i="3"/>
  <c r="S358" i="3"/>
  <c r="S359" i="3"/>
  <c r="S360" i="3"/>
  <c r="S361" i="3"/>
  <c r="S362" i="3"/>
  <c r="S363" i="3"/>
  <c r="S364" i="3"/>
  <c r="S365" i="3"/>
  <c r="S366" i="3"/>
  <c r="S367" i="3"/>
  <c r="S368" i="3"/>
  <c r="S369" i="3"/>
  <c r="S370" i="3"/>
  <c r="S371" i="3"/>
  <c r="S372" i="3"/>
  <c r="S373" i="3"/>
  <c r="S374" i="3"/>
  <c r="S375" i="3"/>
  <c r="S376" i="3"/>
  <c r="S377" i="3"/>
  <c r="S378" i="3"/>
  <c r="S379" i="3"/>
  <c r="S380" i="3"/>
  <c r="S381" i="3"/>
  <c r="S382" i="3"/>
  <c r="S383" i="3"/>
  <c r="S384" i="3"/>
  <c r="S385" i="3"/>
  <c r="S386" i="3"/>
  <c r="S387" i="3"/>
  <c r="S388" i="3"/>
  <c r="S389" i="3"/>
  <c r="S390" i="3"/>
  <c r="S391" i="3"/>
  <c r="S392" i="3"/>
  <c r="S393" i="3"/>
  <c r="S394" i="3"/>
  <c r="S395" i="3"/>
  <c r="S396" i="3"/>
  <c r="S397" i="3"/>
  <c r="S398" i="3"/>
  <c r="S399" i="3"/>
  <c r="S400" i="3"/>
  <c r="S401" i="3"/>
  <c r="S402" i="3"/>
  <c r="S403" i="3"/>
  <c r="S14" i="3"/>
  <c r="S15" i="3"/>
  <c r="S16" i="3"/>
  <c r="S17" i="3"/>
  <c r="S18" i="3"/>
  <c r="S19" i="3"/>
  <c r="S20" i="3"/>
  <c r="S21" i="3"/>
  <c r="S22" i="3"/>
  <c r="AG23" i="2" l="1"/>
  <c r="AG40" i="2"/>
  <c r="AG82" i="2"/>
  <c r="AG87" i="2"/>
  <c r="AE23" i="2"/>
  <c r="AE40" i="2"/>
  <c r="AE82" i="2"/>
  <c r="AE87" i="2"/>
  <c r="D12" i="2"/>
  <c r="D92" i="2"/>
  <c r="D90" i="2"/>
  <c r="D89" i="2"/>
  <c r="Q89" i="2" s="1"/>
  <c r="D88" i="2"/>
  <c r="Q88" i="2" s="1"/>
  <c r="D87" i="2"/>
  <c r="D86" i="2"/>
  <c r="D85" i="2"/>
  <c r="Q85" i="2" s="1"/>
  <c r="D84" i="2"/>
  <c r="Q84" i="2" s="1"/>
  <c r="D83" i="2"/>
  <c r="Q83" i="2" s="1"/>
  <c r="D82" i="2"/>
  <c r="D81" i="2"/>
  <c r="D80" i="2"/>
  <c r="Q80" i="2" s="1"/>
  <c r="D79" i="2"/>
  <c r="Q79" i="2" s="1"/>
  <c r="D78" i="2"/>
  <c r="Q78" i="2" s="1"/>
  <c r="D77" i="2"/>
  <c r="Q77" i="2" s="1"/>
  <c r="D76" i="2"/>
  <c r="Q76" i="2" s="1"/>
  <c r="D75" i="2"/>
  <c r="Q75" i="2" s="1"/>
  <c r="D74" i="2"/>
  <c r="Q74" i="2" s="1"/>
  <c r="D73" i="2"/>
  <c r="Q73" i="2" s="1"/>
  <c r="D72" i="2"/>
  <c r="Q72" i="2" s="1"/>
  <c r="D71" i="2"/>
  <c r="Q71" i="2" s="1"/>
  <c r="D70" i="2"/>
  <c r="Q70" i="2" s="1"/>
  <c r="D69" i="2"/>
  <c r="Q69" i="2" s="1"/>
  <c r="D68" i="2"/>
  <c r="Q68" i="2" s="1"/>
  <c r="D67" i="2"/>
  <c r="Q67" i="2" s="1"/>
  <c r="D66" i="2"/>
  <c r="Q66" i="2" s="1"/>
  <c r="D65" i="2"/>
  <c r="Q65" i="2" s="1"/>
  <c r="D64" i="2"/>
  <c r="Q64" i="2" s="1"/>
  <c r="D63" i="2"/>
  <c r="Q63" i="2" s="1"/>
  <c r="D62" i="2"/>
  <c r="Q62" i="2" s="1"/>
  <c r="D61" i="2"/>
  <c r="Q61" i="2" s="1"/>
  <c r="D60" i="2"/>
  <c r="Q60" i="2" s="1"/>
  <c r="D59" i="2"/>
  <c r="Q59" i="2" s="1"/>
  <c r="D58" i="2"/>
  <c r="Q58" i="2" s="1"/>
  <c r="D57" i="2"/>
  <c r="Q57" i="2" s="1"/>
  <c r="D56" i="2"/>
  <c r="Q56" i="2" s="1"/>
  <c r="D55" i="2"/>
  <c r="Q55" i="2" s="1"/>
  <c r="D54" i="2"/>
  <c r="Q54" i="2" s="1"/>
  <c r="D53" i="2"/>
  <c r="Q53" i="2" s="1"/>
  <c r="D52" i="2"/>
  <c r="Q52" i="2" s="1"/>
  <c r="D51" i="2"/>
  <c r="Q51" i="2" s="1"/>
  <c r="D50" i="2"/>
  <c r="Q50" i="2" s="1"/>
  <c r="D49" i="2"/>
  <c r="Q49" i="2" s="1"/>
  <c r="D48" i="2"/>
  <c r="Q48" i="2" s="1"/>
  <c r="D47" i="2"/>
  <c r="Q47" i="2" s="1"/>
  <c r="D46" i="2"/>
  <c r="Q46" i="2" s="1"/>
  <c r="D45" i="2"/>
  <c r="Q45" i="2" s="1"/>
  <c r="D44" i="2"/>
  <c r="Q44" i="2" s="1"/>
  <c r="D43" i="2"/>
  <c r="Q43" i="2" s="1"/>
  <c r="D42" i="2"/>
  <c r="Q42" i="2" s="1"/>
  <c r="D41" i="2"/>
  <c r="Q41" i="2" s="1"/>
  <c r="D40" i="2"/>
  <c r="D39" i="2"/>
  <c r="D38" i="2"/>
  <c r="Q38" i="2" s="1"/>
  <c r="D37" i="2"/>
  <c r="Q37" i="2" s="1"/>
  <c r="D36" i="2"/>
  <c r="Q36" i="2" s="1"/>
  <c r="D35" i="2"/>
  <c r="Q35" i="2" s="1"/>
  <c r="D34" i="2"/>
  <c r="Q34" i="2" s="1"/>
  <c r="D33" i="2"/>
  <c r="Q33" i="2" s="1"/>
  <c r="D32" i="2"/>
  <c r="Q32" i="2" s="1"/>
  <c r="D31" i="2"/>
  <c r="Q31" i="2" s="1"/>
  <c r="D30" i="2"/>
  <c r="Q30" i="2" s="1"/>
  <c r="D29" i="2"/>
  <c r="Q29" i="2" s="1"/>
  <c r="D28" i="2"/>
  <c r="Q28" i="2" s="1"/>
  <c r="D27" i="2"/>
  <c r="Q27" i="2" s="1"/>
  <c r="D26" i="2"/>
  <c r="Q26" i="2" s="1"/>
  <c r="D25" i="2"/>
  <c r="Q25" i="2" s="1"/>
  <c r="D24" i="2"/>
  <c r="Q24" i="2" s="1"/>
  <c r="D23" i="2"/>
  <c r="D22" i="2"/>
  <c r="D21" i="2"/>
  <c r="Q21" i="2" s="1"/>
  <c r="D20" i="2"/>
  <c r="Q20" i="2" s="1"/>
  <c r="D19" i="2"/>
  <c r="Q19" i="2" s="1"/>
  <c r="D18" i="2"/>
  <c r="Q18" i="2" s="1"/>
  <c r="D17" i="2"/>
  <c r="Q17" i="2" s="1"/>
  <c r="D16" i="2"/>
  <c r="Q16" i="2" s="1"/>
  <c r="D15" i="2"/>
  <c r="Q15" i="2" s="1"/>
  <c r="D14" i="2"/>
  <c r="F4" i="3"/>
  <c r="Q90" i="2" l="1"/>
  <c r="Q86" i="2"/>
  <c r="Q81" i="2"/>
  <c r="Q22" i="2"/>
  <c r="Q39" i="2"/>
  <c r="J55" i="2"/>
  <c r="U55" i="2"/>
  <c r="W55" i="2"/>
  <c r="Y55" i="2"/>
  <c r="S55" i="2"/>
  <c r="J48" i="2"/>
  <c r="S48" i="2"/>
  <c r="U48" i="2"/>
  <c r="W48" i="2"/>
  <c r="Y48" i="2"/>
  <c r="J21" i="2"/>
  <c r="Y21" i="2"/>
  <c r="S21" i="2"/>
  <c r="U21" i="2"/>
  <c r="W21" i="2"/>
  <c r="J29" i="2"/>
  <c r="Y29" i="2"/>
  <c r="S29" i="2"/>
  <c r="U29" i="2"/>
  <c r="W29" i="2"/>
  <c r="J37" i="2"/>
  <c r="Y37" i="2"/>
  <c r="S37" i="2"/>
  <c r="U37" i="2"/>
  <c r="W37" i="2"/>
  <c r="J45" i="2"/>
  <c r="Y45" i="2"/>
  <c r="S45" i="2"/>
  <c r="U45" i="2"/>
  <c r="W45" i="2"/>
  <c r="J53" i="2"/>
  <c r="Y53" i="2"/>
  <c r="U53" i="2"/>
  <c r="S53" i="2"/>
  <c r="W53" i="2"/>
  <c r="J61" i="2"/>
  <c r="Y61" i="2"/>
  <c r="S61" i="2"/>
  <c r="U61" i="2"/>
  <c r="W61" i="2"/>
  <c r="J69" i="2"/>
  <c r="Y69" i="2"/>
  <c r="S69" i="2"/>
  <c r="U69" i="2"/>
  <c r="W69" i="2"/>
  <c r="J77" i="2"/>
  <c r="Y77" i="2"/>
  <c r="S77" i="2"/>
  <c r="U77" i="2"/>
  <c r="W77" i="2"/>
  <c r="J85" i="2"/>
  <c r="U85" i="2"/>
  <c r="S85" i="2"/>
  <c r="Y85" i="2"/>
  <c r="W85" i="2"/>
  <c r="J47" i="2"/>
  <c r="U47" i="2"/>
  <c r="W47" i="2"/>
  <c r="Y47" i="2"/>
  <c r="S47" i="2"/>
  <c r="J16" i="2"/>
  <c r="U16" i="2"/>
  <c r="W16" i="2"/>
  <c r="Y16" i="2"/>
  <c r="S16" i="2"/>
  <c r="J72" i="2"/>
  <c r="S72" i="2"/>
  <c r="U72" i="2"/>
  <c r="W72" i="2"/>
  <c r="Y72" i="2"/>
  <c r="J20" i="2"/>
  <c r="Y20" i="2"/>
  <c r="U20" i="2"/>
  <c r="S20" i="2"/>
  <c r="W20" i="2"/>
  <c r="J30" i="2"/>
  <c r="W30" i="2"/>
  <c r="S30" i="2"/>
  <c r="U30" i="2"/>
  <c r="Y30" i="2"/>
  <c r="J38" i="2"/>
  <c r="S38" i="2"/>
  <c r="W38" i="2"/>
  <c r="U38" i="2"/>
  <c r="Y38" i="2"/>
  <c r="J46" i="2"/>
  <c r="W46" i="2"/>
  <c r="S46" i="2"/>
  <c r="U46" i="2"/>
  <c r="Y46" i="2"/>
  <c r="J54" i="2"/>
  <c r="S54" i="2"/>
  <c r="W54" i="2"/>
  <c r="U54" i="2"/>
  <c r="Y54" i="2"/>
  <c r="J62" i="2"/>
  <c r="S62" i="2"/>
  <c r="W62" i="2"/>
  <c r="U62" i="2"/>
  <c r="Y62" i="2"/>
  <c r="J70" i="2"/>
  <c r="W70" i="2"/>
  <c r="S70" i="2"/>
  <c r="U70" i="2"/>
  <c r="Y70" i="2"/>
  <c r="J78" i="2"/>
  <c r="S78" i="2"/>
  <c r="W78" i="2"/>
  <c r="U78" i="2"/>
  <c r="Y78" i="2"/>
  <c r="J15" i="2"/>
  <c r="W15" i="2"/>
  <c r="Y15" i="2"/>
  <c r="S15" i="2"/>
  <c r="U15" i="2"/>
  <c r="J71" i="2"/>
  <c r="U71" i="2"/>
  <c r="W71" i="2"/>
  <c r="Y71" i="2"/>
  <c r="S71" i="2"/>
  <c r="J24" i="2"/>
  <c r="U24" i="2"/>
  <c r="W24" i="2"/>
  <c r="Y24" i="2"/>
  <c r="S24" i="2"/>
  <c r="J64" i="2"/>
  <c r="S64" i="2"/>
  <c r="U64" i="2"/>
  <c r="W64" i="2"/>
  <c r="Y64" i="2"/>
  <c r="J80" i="2"/>
  <c r="S80" i="2"/>
  <c r="U80" i="2"/>
  <c r="W80" i="2"/>
  <c r="Y80" i="2"/>
  <c r="J25" i="2"/>
  <c r="U25" i="2"/>
  <c r="W25" i="2"/>
  <c r="Y25" i="2"/>
  <c r="S25" i="2"/>
  <c r="J41" i="2"/>
  <c r="Y41" i="2"/>
  <c r="W41" i="2"/>
  <c r="U41" i="2"/>
  <c r="S41" i="2"/>
  <c r="J57" i="2"/>
  <c r="S57" i="2"/>
  <c r="U57" i="2"/>
  <c r="Y57" i="2"/>
  <c r="W57" i="2"/>
  <c r="J73" i="2"/>
  <c r="S73" i="2"/>
  <c r="U73" i="2"/>
  <c r="Y73" i="2"/>
  <c r="W73" i="2"/>
  <c r="J89" i="2"/>
  <c r="Y89" i="2"/>
  <c r="W89" i="2"/>
  <c r="U89" i="2"/>
  <c r="S89" i="2"/>
  <c r="J79" i="2"/>
  <c r="U79" i="2"/>
  <c r="W79" i="2"/>
  <c r="Y79" i="2"/>
  <c r="S79" i="2"/>
  <c r="J17" i="2"/>
  <c r="U17" i="2"/>
  <c r="Y17" i="2"/>
  <c r="W17" i="2"/>
  <c r="S17" i="2"/>
  <c r="J33" i="2"/>
  <c r="S33" i="2"/>
  <c r="Y33" i="2"/>
  <c r="U33" i="2"/>
  <c r="W33" i="2"/>
  <c r="J49" i="2"/>
  <c r="Y49" i="2"/>
  <c r="S49" i="2"/>
  <c r="U49" i="2"/>
  <c r="W49" i="2"/>
  <c r="J65" i="2"/>
  <c r="S65" i="2"/>
  <c r="U65" i="2"/>
  <c r="Y65" i="2"/>
  <c r="W65" i="2"/>
  <c r="J18" i="2"/>
  <c r="W18" i="2"/>
  <c r="Y18" i="2"/>
  <c r="S18" i="2"/>
  <c r="U18" i="2"/>
  <c r="J26" i="2"/>
  <c r="W26" i="2"/>
  <c r="Y26" i="2"/>
  <c r="U26" i="2"/>
  <c r="S26" i="2"/>
  <c r="J34" i="2"/>
  <c r="W34" i="2"/>
  <c r="Y34" i="2"/>
  <c r="S34" i="2"/>
  <c r="U34" i="2"/>
  <c r="J42" i="2"/>
  <c r="W42" i="2"/>
  <c r="Y42" i="2"/>
  <c r="S42" i="2"/>
  <c r="U42" i="2"/>
  <c r="J50" i="2"/>
  <c r="W50" i="2"/>
  <c r="S50" i="2"/>
  <c r="Y50" i="2"/>
  <c r="U50" i="2"/>
  <c r="J58" i="2"/>
  <c r="W58" i="2"/>
  <c r="Y58" i="2"/>
  <c r="S58" i="2"/>
  <c r="U58" i="2"/>
  <c r="J66" i="2"/>
  <c r="W66" i="2"/>
  <c r="Y66" i="2"/>
  <c r="S66" i="2"/>
  <c r="U66" i="2"/>
  <c r="J74" i="2"/>
  <c r="W74" i="2"/>
  <c r="Y74" i="2"/>
  <c r="U74" i="2"/>
  <c r="S74" i="2"/>
  <c r="J63" i="2"/>
  <c r="U63" i="2"/>
  <c r="W63" i="2"/>
  <c r="Y63" i="2"/>
  <c r="S63" i="2"/>
  <c r="J32" i="2"/>
  <c r="U32" i="2"/>
  <c r="S32" i="2"/>
  <c r="W32" i="2"/>
  <c r="Y32" i="2"/>
  <c r="J88" i="2"/>
  <c r="J90" i="2" s="1"/>
  <c r="S88" i="2"/>
  <c r="Y88" i="2"/>
  <c r="W88" i="2"/>
  <c r="U88" i="2"/>
  <c r="J19" i="2"/>
  <c r="W19" i="2"/>
  <c r="S19" i="2"/>
  <c r="Y19" i="2"/>
  <c r="U19" i="2"/>
  <c r="J27" i="2"/>
  <c r="W27" i="2"/>
  <c r="U27" i="2"/>
  <c r="S27" i="2"/>
  <c r="Y27" i="2"/>
  <c r="J35" i="2"/>
  <c r="W35" i="2"/>
  <c r="U35" i="2"/>
  <c r="S35" i="2"/>
  <c r="Y35" i="2"/>
  <c r="J43" i="2"/>
  <c r="U43" i="2"/>
  <c r="Y43" i="2"/>
  <c r="S43" i="2"/>
  <c r="W43" i="2"/>
  <c r="J51" i="2"/>
  <c r="U51" i="2"/>
  <c r="S51" i="2"/>
  <c r="W51" i="2"/>
  <c r="Y51" i="2"/>
  <c r="J59" i="2"/>
  <c r="U59" i="2"/>
  <c r="S59" i="2"/>
  <c r="W59" i="2"/>
  <c r="Y59" i="2"/>
  <c r="J67" i="2"/>
  <c r="U67" i="2"/>
  <c r="S67" i="2"/>
  <c r="W67" i="2"/>
  <c r="Y67" i="2"/>
  <c r="J75" i="2"/>
  <c r="U75" i="2"/>
  <c r="W75" i="2"/>
  <c r="S75" i="2"/>
  <c r="Y75" i="2"/>
  <c r="J83" i="2"/>
  <c r="Y83" i="2"/>
  <c r="W83" i="2"/>
  <c r="U83" i="2"/>
  <c r="S83" i="2"/>
  <c r="J31" i="2"/>
  <c r="U31" i="2"/>
  <c r="W31" i="2"/>
  <c r="Y31" i="2"/>
  <c r="S31" i="2"/>
  <c r="J56" i="2"/>
  <c r="S56" i="2"/>
  <c r="W56" i="2"/>
  <c r="U56" i="2"/>
  <c r="Y56" i="2"/>
  <c r="J28" i="2"/>
  <c r="S28" i="2"/>
  <c r="U28" i="2"/>
  <c r="W28" i="2"/>
  <c r="Y28" i="2"/>
  <c r="J36" i="2"/>
  <c r="S36" i="2"/>
  <c r="U36" i="2"/>
  <c r="W36" i="2"/>
  <c r="Y36" i="2"/>
  <c r="J44" i="2"/>
  <c r="S44" i="2"/>
  <c r="U44" i="2"/>
  <c r="W44" i="2"/>
  <c r="Y44" i="2"/>
  <c r="J52" i="2"/>
  <c r="S52" i="2"/>
  <c r="U52" i="2"/>
  <c r="W52" i="2"/>
  <c r="Y52" i="2"/>
  <c r="J60" i="2"/>
  <c r="S60" i="2"/>
  <c r="U60" i="2"/>
  <c r="W60" i="2"/>
  <c r="Y60" i="2"/>
  <c r="J68" i="2"/>
  <c r="S68" i="2"/>
  <c r="U68" i="2"/>
  <c r="W68" i="2"/>
  <c r="Y68" i="2"/>
  <c r="J76" i="2"/>
  <c r="S76" i="2"/>
  <c r="U76" i="2"/>
  <c r="W76" i="2"/>
  <c r="Y76" i="2"/>
  <c r="J84" i="2"/>
  <c r="W84" i="2"/>
  <c r="S84" i="2"/>
  <c r="Y84" i="2"/>
  <c r="U84" i="2"/>
  <c r="AA10" i="1"/>
  <c r="X10" i="1"/>
  <c r="U10" i="1"/>
  <c r="H13" i="2"/>
  <c r="H12" i="2"/>
  <c r="G13" i="2"/>
  <c r="G12" i="2"/>
  <c r="F13" i="2"/>
  <c r="F12" i="2"/>
  <c r="J86" i="2" l="1"/>
  <c r="J22" i="2"/>
  <c r="Q92" i="2"/>
  <c r="J81" i="2"/>
  <c r="J39" i="2"/>
  <c r="W90" i="2"/>
  <c r="Y90" i="2"/>
  <c r="U90" i="2"/>
  <c r="U86" i="2"/>
  <c r="W86" i="2"/>
  <c r="S90" i="2"/>
  <c r="Y86" i="2"/>
  <c r="U22" i="2"/>
  <c r="Y81" i="2"/>
  <c r="Y22" i="2"/>
  <c r="S86" i="2"/>
  <c r="S81" i="2"/>
  <c r="W22" i="2"/>
  <c r="U39" i="2"/>
  <c r="U81" i="2"/>
  <c r="S39" i="2"/>
  <c r="W81" i="2"/>
  <c r="Y39" i="2"/>
  <c r="W39" i="2"/>
  <c r="S22" i="2"/>
  <c r="E13" i="2"/>
  <c r="E12" i="2"/>
  <c r="F7" i="2"/>
  <c r="F4" i="2"/>
  <c r="J92" i="2" l="1"/>
  <c r="Y92" i="2"/>
  <c r="S92" i="2"/>
  <c r="U92" i="2"/>
  <c r="W92" i="2"/>
  <c r="AF23" i="1"/>
  <c r="AF40" i="1"/>
  <c r="AF82" i="1"/>
  <c r="AF87" i="1"/>
  <c r="AA9" i="1" l="1"/>
  <c r="X9" i="1"/>
  <c r="H74" i="1"/>
  <c r="H75" i="1"/>
  <c r="H76" i="1"/>
  <c r="H77" i="1"/>
  <c r="AA76" i="1" l="1"/>
  <c r="H76" i="2" s="1"/>
  <c r="X75" i="1"/>
  <c r="G75" i="2" s="1"/>
  <c r="AA74" i="1"/>
  <c r="H74" i="2" s="1"/>
  <c r="AA77" i="1"/>
  <c r="H77" i="2" s="1"/>
  <c r="AA75" i="1"/>
  <c r="H75" i="2" s="1"/>
  <c r="X77" i="1"/>
  <c r="G77" i="2" s="1"/>
  <c r="X76" i="1"/>
  <c r="G76" i="2" s="1"/>
  <c r="X74" i="1"/>
  <c r="G74" i="2" s="1"/>
  <c r="H78" i="1" l="1"/>
  <c r="H79" i="1"/>
  <c r="H80" i="1"/>
  <c r="H36" i="1"/>
  <c r="H37" i="1"/>
  <c r="H38" i="1"/>
  <c r="H19" i="1"/>
  <c r="H20" i="1"/>
  <c r="H21" i="1"/>
  <c r="H25" i="1"/>
  <c r="H26" i="1"/>
  <c r="H27" i="1"/>
  <c r="H28" i="1"/>
  <c r="H29" i="1"/>
  <c r="H30" i="1"/>
  <c r="H31" i="1"/>
  <c r="H32" i="1"/>
  <c r="H33" i="1"/>
  <c r="H34" i="1"/>
  <c r="H35" i="1"/>
  <c r="H61" i="1"/>
  <c r="H62" i="1"/>
  <c r="H63" i="1"/>
  <c r="H64" i="1"/>
  <c r="H65" i="1"/>
  <c r="H66" i="1"/>
  <c r="H67" i="1"/>
  <c r="H68" i="1"/>
  <c r="H69" i="1"/>
  <c r="H70" i="1"/>
  <c r="H71" i="1"/>
  <c r="H88" i="1"/>
  <c r="AA71" i="1" l="1"/>
  <c r="H71" i="2" s="1"/>
  <c r="X71" i="1"/>
  <c r="G71" i="2" s="1"/>
  <c r="X30" i="1"/>
  <c r="G30" i="2" s="1"/>
  <c r="AA30" i="1"/>
  <c r="H30" i="2" s="1"/>
  <c r="X19" i="1"/>
  <c r="G19" i="2" s="1"/>
  <c r="AA19" i="1"/>
  <c r="H19" i="2" s="1"/>
  <c r="AA20" i="1"/>
  <c r="H20" i="2" s="1"/>
  <c r="X20" i="1"/>
  <c r="G20" i="2" s="1"/>
  <c r="X29" i="1"/>
  <c r="G29" i="2" s="1"/>
  <c r="AA29" i="1"/>
  <c r="H29" i="2" s="1"/>
  <c r="AA61" i="1"/>
  <c r="H61" i="2" s="1"/>
  <c r="X61" i="1"/>
  <c r="G61" i="2" s="1"/>
  <c r="AA28" i="1"/>
  <c r="H28" i="2" s="1"/>
  <c r="X28" i="1"/>
  <c r="G28" i="2" s="1"/>
  <c r="X37" i="1"/>
  <c r="G37" i="2" s="1"/>
  <c r="AA37" i="1"/>
  <c r="H37" i="2" s="1"/>
  <c r="AA88" i="1"/>
  <c r="X88" i="1"/>
  <c r="AA63" i="1"/>
  <c r="H63" i="2" s="1"/>
  <c r="X63" i="1"/>
  <c r="G63" i="2" s="1"/>
  <c r="AA62" i="1"/>
  <c r="H62" i="2" s="1"/>
  <c r="X62" i="1"/>
  <c r="G62" i="2" s="1"/>
  <c r="AA35" i="1"/>
  <c r="H35" i="2" s="1"/>
  <c r="X35" i="1"/>
  <c r="G35" i="2" s="1"/>
  <c r="AA27" i="1"/>
  <c r="H27" i="2" s="1"/>
  <c r="X27" i="1"/>
  <c r="G27" i="2" s="1"/>
  <c r="AA36" i="1"/>
  <c r="H36" i="2" s="1"/>
  <c r="X36" i="1"/>
  <c r="G36" i="2" s="1"/>
  <c r="X34" i="1"/>
  <c r="G34" i="2" s="1"/>
  <c r="AA34" i="1"/>
  <c r="H34" i="2" s="1"/>
  <c r="X31" i="1"/>
  <c r="G31" i="2" s="1"/>
  <c r="AA31" i="1"/>
  <c r="H31" i="2" s="1"/>
  <c r="X38" i="1"/>
  <c r="G38" i="2" s="1"/>
  <c r="AA38" i="1"/>
  <c r="H38" i="2" s="1"/>
  <c r="X67" i="1"/>
  <c r="G67" i="2" s="1"/>
  <c r="AA67" i="1"/>
  <c r="H67" i="2" s="1"/>
  <c r="X80" i="1"/>
  <c r="G80" i="2" s="1"/>
  <c r="AA80" i="1"/>
  <c r="H80" i="2" s="1"/>
  <c r="X33" i="1"/>
  <c r="G33" i="2" s="1"/>
  <c r="AA33" i="1"/>
  <c r="H33" i="2" s="1"/>
  <c r="AA25" i="1"/>
  <c r="H25" i="2" s="1"/>
  <c r="X25" i="1"/>
  <c r="G25" i="2" s="1"/>
  <c r="AA79" i="1"/>
  <c r="H79" i="2" s="1"/>
  <c r="X79" i="1"/>
  <c r="G79" i="2" s="1"/>
  <c r="AA64" i="1"/>
  <c r="H64" i="2" s="1"/>
  <c r="X64" i="1"/>
  <c r="G64" i="2" s="1"/>
  <c r="AA70" i="1"/>
  <c r="H70" i="2" s="1"/>
  <c r="X70" i="1"/>
  <c r="G70" i="2" s="1"/>
  <c r="X69" i="1"/>
  <c r="G69" i="2" s="1"/>
  <c r="AA69" i="1"/>
  <c r="H69" i="2" s="1"/>
  <c r="AA68" i="1"/>
  <c r="H68" i="2" s="1"/>
  <c r="X68" i="1"/>
  <c r="G68" i="2" s="1"/>
  <c r="X26" i="1"/>
  <c r="G26" i="2" s="1"/>
  <c r="AA26" i="1"/>
  <c r="H26" i="2" s="1"/>
  <c r="X66" i="1"/>
  <c r="G66" i="2" s="1"/>
  <c r="AA66" i="1"/>
  <c r="H66" i="2" s="1"/>
  <c r="X65" i="1"/>
  <c r="G65" i="2" s="1"/>
  <c r="AA65" i="1"/>
  <c r="H65" i="2" s="1"/>
  <c r="AA32" i="1"/>
  <c r="H32" i="2" s="1"/>
  <c r="X32" i="1"/>
  <c r="G32" i="2" s="1"/>
  <c r="AA21" i="1"/>
  <c r="H21" i="2" s="1"/>
  <c r="X21" i="1"/>
  <c r="G21" i="2" s="1"/>
  <c r="X78" i="1"/>
  <c r="G78" i="2" s="1"/>
  <c r="AA78" i="1"/>
  <c r="H78" i="2" s="1"/>
  <c r="H89" i="1"/>
  <c r="H85" i="1"/>
  <c r="H84" i="1"/>
  <c r="H83" i="1"/>
  <c r="H73" i="1"/>
  <c r="H72" i="1"/>
  <c r="H60" i="1"/>
  <c r="H59" i="1"/>
  <c r="H58" i="1"/>
  <c r="H57" i="1"/>
  <c r="H56" i="1"/>
  <c r="H55" i="1"/>
  <c r="H54" i="1"/>
  <c r="H53" i="1"/>
  <c r="H52" i="1"/>
  <c r="H51" i="1"/>
  <c r="H50" i="1"/>
  <c r="H49" i="1"/>
  <c r="H48" i="1"/>
  <c r="H47" i="1"/>
  <c r="H46" i="1"/>
  <c r="H45" i="1"/>
  <c r="H44" i="1"/>
  <c r="H43" i="1"/>
  <c r="H42" i="1"/>
  <c r="H41" i="1"/>
  <c r="H24" i="1"/>
  <c r="H18" i="1"/>
  <c r="H17" i="1"/>
  <c r="H16" i="1"/>
  <c r="H15" i="1"/>
  <c r="X53" i="1" l="1"/>
  <c r="G53" i="2" s="1"/>
  <c r="AA53" i="1"/>
  <c r="H53" i="2" s="1"/>
  <c r="X17" i="1"/>
  <c r="G17" i="2" s="1"/>
  <c r="AA17" i="1"/>
  <c r="H17" i="2" s="1"/>
  <c r="X50" i="1"/>
  <c r="G50" i="2" s="1"/>
  <c r="AA50" i="1"/>
  <c r="H50" i="2" s="1"/>
  <c r="H90" i="1"/>
  <c r="AA89" i="1"/>
  <c r="H89" i="2" s="1"/>
  <c r="X89" i="1"/>
  <c r="G89" i="2" s="1"/>
  <c r="X72" i="1"/>
  <c r="G72" i="2" s="1"/>
  <c r="AA72" i="1"/>
  <c r="H72" i="2" s="1"/>
  <c r="AA54" i="1"/>
  <c r="H54" i="2" s="1"/>
  <c r="X54" i="1"/>
  <c r="G54" i="2" s="1"/>
  <c r="X42" i="1"/>
  <c r="G42" i="2" s="1"/>
  <c r="AA42" i="1"/>
  <c r="H42" i="2" s="1"/>
  <c r="X58" i="1"/>
  <c r="G58" i="2" s="1"/>
  <c r="AA58" i="1"/>
  <c r="H58" i="2" s="1"/>
  <c r="H88" i="2"/>
  <c r="AA43" i="1"/>
  <c r="H43" i="2" s="1"/>
  <c r="X43" i="1"/>
  <c r="G43" i="2" s="1"/>
  <c r="X51" i="1"/>
  <c r="G51" i="2" s="1"/>
  <c r="AA51" i="1"/>
  <c r="H51" i="2" s="1"/>
  <c r="AA59" i="1"/>
  <c r="H59" i="2" s="1"/>
  <c r="X59" i="1"/>
  <c r="G59" i="2" s="1"/>
  <c r="AA44" i="1"/>
  <c r="H44" i="2" s="1"/>
  <c r="X44" i="1"/>
  <c r="G44" i="2" s="1"/>
  <c r="AA52" i="1"/>
  <c r="H52" i="2" s="1"/>
  <c r="X52" i="1"/>
  <c r="G52" i="2" s="1"/>
  <c r="AA60" i="1"/>
  <c r="H60" i="2" s="1"/>
  <c r="X60" i="1"/>
  <c r="G60" i="2" s="1"/>
  <c r="AA16" i="1"/>
  <c r="H16" i="2" s="1"/>
  <c r="X16" i="1"/>
  <c r="G16" i="2" s="1"/>
  <c r="X73" i="1"/>
  <c r="G73" i="2" s="1"/>
  <c r="AA73" i="1"/>
  <c r="H73" i="2" s="1"/>
  <c r="X48" i="1"/>
  <c r="G48" i="2" s="1"/>
  <c r="AA48" i="1"/>
  <c r="H48" i="2" s="1"/>
  <c r="X84" i="1"/>
  <c r="G84" i="2" s="1"/>
  <c r="AA84" i="1"/>
  <c r="H84" i="2" s="1"/>
  <c r="AA45" i="1"/>
  <c r="H45" i="2" s="1"/>
  <c r="X45" i="1"/>
  <c r="G45" i="2" s="1"/>
  <c r="X46" i="1"/>
  <c r="G46" i="2" s="1"/>
  <c r="AA46" i="1"/>
  <c r="H46" i="2" s="1"/>
  <c r="X18" i="1"/>
  <c r="G18" i="2" s="1"/>
  <c r="AA18" i="1"/>
  <c r="H18" i="2" s="1"/>
  <c r="AA47" i="1"/>
  <c r="H47" i="2" s="1"/>
  <c r="X47" i="1"/>
  <c r="G47" i="2" s="1"/>
  <c r="AA55" i="1"/>
  <c r="H55" i="2" s="1"/>
  <c r="X55" i="1"/>
  <c r="G55" i="2" s="1"/>
  <c r="H86" i="1"/>
  <c r="X83" i="1"/>
  <c r="AA83" i="1"/>
  <c r="H39" i="1"/>
  <c r="AA24" i="1"/>
  <c r="X24" i="1"/>
  <c r="X56" i="1"/>
  <c r="G56" i="2" s="1"/>
  <c r="AA56" i="1"/>
  <c r="H56" i="2" s="1"/>
  <c r="X41" i="1"/>
  <c r="AA41" i="1"/>
  <c r="X49" i="1"/>
  <c r="G49" i="2" s="1"/>
  <c r="AA49" i="1"/>
  <c r="H49" i="2" s="1"/>
  <c r="X57" i="1"/>
  <c r="G57" i="2" s="1"/>
  <c r="AA57" i="1"/>
  <c r="H57" i="2" s="1"/>
  <c r="AA85" i="1"/>
  <c r="H85" i="2" s="1"/>
  <c r="X85" i="1"/>
  <c r="G85" i="2" s="1"/>
  <c r="X90" i="1"/>
  <c r="G88" i="2"/>
  <c r="G90" i="2" s="1"/>
  <c r="H22" i="1"/>
  <c r="X15" i="1"/>
  <c r="AA15" i="1"/>
  <c r="H15" i="2" s="1"/>
  <c r="H81" i="1"/>
  <c r="H22" i="2" l="1"/>
  <c r="H24" i="2"/>
  <c r="H39" i="2" s="1"/>
  <c r="AA39" i="1"/>
  <c r="G24" i="2"/>
  <c r="G39" i="2" s="1"/>
  <c r="X39" i="1"/>
  <c r="H41" i="2"/>
  <c r="H81" i="2" s="1"/>
  <c r="AA81" i="1"/>
  <c r="G83" i="2"/>
  <c r="G86" i="2" s="1"/>
  <c r="X86" i="1"/>
  <c r="AA90" i="1"/>
  <c r="H83" i="2"/>
  <c r="H86" i="2" s="1"/>
  <c r="AA86" i="1"/>
  <c r="G41" i="2"/>
  <c r="G81" i="2" s="1"/>
  <c r="X81" i="1"/>
  <c r="H90" i="2"/>
  <c r="H92" i="1"/>
  <c r="J92" i="1" s="1"/>
  <c r="G15" i="2"/>
  <c r="G22" i="2" s="1"/>
  <c r="X22" i="1"/>
  <c r="AA22" i="1"/>
  <c r="U9" i="1"/>
  <c r="U28" i="1" s="1"/>
  <c r="F28" i="2" l="1"/>
  <c r="L28" i="2" s="1"/>
  <c r="L27" i="7"/>
  <c r="G92" i="2"/>
  <c r="H92" i="2"/>
  <c r="J22" i="1"/>
  <c r="J81" i="1"/>
  <c r="J90" i="1"/>
  <c r="J39" i="1"/>
  <c r="J86" i="1"/>
  <c r="X92" i="1"/>
  <c r="AA92" i="1"/>
  <c r="Q76" i="1"/>
  <c r="R76" i="1" s="1"/>
  <c r="Q28" i="1"/>
  <c r="R28" i="1" s="1"/>
  <c r="Q88" i="1"/>
  <c r="R88" i="1" s="1"/>
  <c r="U30" i="1"/>
  <c r="F30" i="2" s="1"/>
  <c r="L30" i="2" s="1"/>
  <c r="Q59" i="1"/>
  <c r="R59" i="1" s="1"/>
  <c r="Q78" i="1"/>
  <c r="R78" i="1" s="1"/>
  <c r="Q27" i="1"/>
  <c r="R27" i="1" s="1"/>
  <c r="Q50" i="1"/>
  <c r="R50" i="1" s="1"/>
  <c r="U33" i="1"/>
  <c r="F33" i="2" s="1"/>
  <c r="L33" i="2" s="1"/>
  <c r="Q18" i="1"/>
  <c r="R18" i="1" s="1"/>
  <c r="Q49" i="1"/>
  <c r="R49" i="1" s="1"/>
  <c r="U24" i="1"/>
  <c r="Q16" i="1"/>
  <c r="R16" i="1" s="1"/>
  <c r="Q67" i="1"/>
  <c r="R67" i="1" s="1"/>
  <c r="Q79" i="1"/>
  <c r="R79" i="1" s="1"/>
  <c r="Q42" i="1"/>
  <c r="R42" i="1" s="1"/>
  <c r="Q65" i="1"/>
  <c r="R65" i="1" s="1"/>
  <c r="Q34" i="1"/>
  <c r="R34" i="1" s="1"/>
  <c r="U83" i="1"/>
  <c r="F83" i="2" s="1"/>
  <c r="Q36" i="1"/>
  <c r="R36" i="1" s="1"/>
  <c r="Q58" i="1"/>
  <c r="R58" i="1" s="1"/>
  <c r="Q32" i="1"/>
  <c r="R32" i="1" s="1"/>
  <c r="U52" i="1"/>
  <c r="F52" i="2" s="1"/>
  <c r="L52" i="2" s="1"/>
  <c r="U17" i="1"/>
  <c r="U29" i="1"/>
  <c r="F29" i="2" s="1"/>
  <c r="L29" i="2" s="1"/>
  <c r="U37" i="1"/>
  <c r="F37" i="2" s="1"/>
  <c r="L37" i="2" s="1"/>
  <c r="U56" i="1"/>
  <c r="F56" i="2" s="1"/>
  <c r="L56" i="2" s="1"/>
  <c r="U27" i="1"/>
  <c r="U51" i="1"/>
  <c r="F51" i="2" s="1"/>
  <c r="L51" i="2" s="1"/>
  <c r="U75" i="1"/>
  <c r="F75" i="2" s="1"/>
  <c r="L75" i="2" s="1"/>
  <c r="U62" i="1"/>
  <c r="F62" i="2" s="1"/>
  <c r="L62" i="2" s="1"/>
  <c r="U64" i="1"/>
  <c r="F64" i="2" s="1"/>
  <c r="L64" i="2" s="1"/>
  <c r="U67" i="1"/>
  <c r="F67" i="2" s="1"/>
  <c r="L67" i="2" s="1"/>
  <c r="U54" i="1"/>
  <c r="F54" i="2" s="1"/>
  <c r="L54" i="2" s="1"/>
  <c r="U60" i="1"/>
  <c r="F60" i="2" s="1"/>
  <c r="L60" i="2" s="1"/>
  <c r="U32" i="1"/>
  <c r="F32" i="2" s="1"/>
  <c r="L32" i="2" s="1"/>
  <c r="U34" i="1"/>
  <c r="F34" i="2" s="1"/>
  <c r="L34" i="2" s="1"/>
  <c r="U84" i="1"/>
  <c r="F84" i="2" s="1"/>
  <c r="L84" i="2" s="1"/>
  <c r="U18" i="1"/>
  <c r="U76" i="1"/>
  <c r="F76" i="2" s="1"/>
  <c r="L76" i="2" s="1"/>
  <c r="U45" i="1"/>
  <c r="F45" i="2" s="1"/>
  <c r="L45" i="2" s="1"/>
  <c r="U15" i="1"/>
  <c r="Q25" i="1"/>
  <c r="R25" i="1" s="1"/>
  <c r="Q89" i="1"/>
  <c r="R89" i="1" s="1"/>
  <c r="Q70" i="1"/>
  <c r="R70" i="1" s="1"/>
  <c r="U26" i="1"/>
  <c r="U71" i="1"/>
  <c r="F71" i="2" s="1"/>
  <c r="L71" i="2" s="1"/>
  <c r="U36" i="1"/>
  <c r="F36" i="2" s="1"/>
  <c r="L36" i="2" s="1"/>
  <c r="U55" i="1"/>
  <c r="F55" i="2" s="1"/>
  <c r="L55" i="2" s="1"/>
  <c r="Q45" i="1"/>
  <c r="R45" i="1" s="1"/>
  <c r="Q47" i="1"/>
  <c r="R47" i="1" s="1"/>
  <c r="Q26" i="1"/>
  <c r="R26" i="1" s="1"/>
  <c r="Q33" i="1"/>
  <c r="R33" i="1" s="1"/>
  <c r="U50" i="1"/>
  <c r="F50" i="2" s="1"/>
  <c r="L50" i="2" s="1"/>
  <c r="U85" i="1"/>
  <c r="F85" i="2" s="1"/>
  <c r="L85" i="2" s="1"/>
  <c r="U72" i="1"/>
  <c r="F72" i="2" s="1"/>
  <c r="L72" i="2" s="1"/>
  <c r="U43" i="1"/>
  <c r="F43" i="2" s="1"/>
  <c r="L43" i="2" s="1"/>
  <c r="Q54" i="1"/>
  <c r="R54" i="1" s="1"/>
  <c r="U20" i="1"/>
  <c r="L19" i="7" s="1"/>
  <c r="U80" i="1"/>
  <c r="F80" i="2" s="1"/>
  <c r="L80" i="2" s="1"/>
  <c r="Q72" i="1"/>
  <c r="R72" i="1" s="1"/>
  <c r="U35" i="1"/>
  <c r="F35" i="2" s="1"/>
  <c r="L35" i="2" s="1"/>
  <c r="Q80" i="1"/>
  <c r="R80" i="1" s="1"/>
  <c r="Q51" i="1"/>
  <c r="R51" i="1" s="1"/>
  <c r="Q84" i="1"/>
  <c r="R84" i="1" s="1"/>
  <c r="Q64" i="1"/>
  <c r="R64" i="1" s="1"/>
  <c r="Q46" i="1"/>
  <c r="R46" i="1" s="1"/>
  <c r="U74" i="1"/>
  <c r="F74" i="2" s="1"/>
  <c r="L74" i="2" s="1"/>
  <c r="Q83" i="1"/>
  <c r="R83" i="1" s="1"/>
  <c r="Q69" i="1"/>
  <c r="R69" i="1" s="1"/>
  <c r="Q15" i="1"/>
  <c r="R15" i="1" s="1"/>
  <c r="U73" i="1"/>
  <c r="F73" i="2" s="1"/>
  <c r="L73" i="2" s="1"/>
  <c r="U79" i="1"/>
  <c r="F79" i="2" s="1"/>
  <c r="L79" i="2" s="1"/>
  <c r="Q63" i="1"/>
  <c r="R63" i="1" s="1"/>
  <c r="U42" i="1"/>
  <c r="F42" i="2" s="1"/>
  <c r="L42" i="2" s="1"/>
  <c r="Q52" i="1"/>
  <c r="R52" i="1" s="1"/>
  <c r="U21" i="1"/>
  <c r="L20" i="7" s="1"/>
  <c r="U49" i="1"/>
  <c r="F49" i="2" s="1"/>
  <c r="L49" i="2" s="1"/>
  <c r="U58" i="1"/>
  <c r="F58" i="2" s="1"/>
  <c r="L58" i="2" s="1"/>
  <c r="U69" i="1"/>
  <c r="F69" i="2" s="1"/>
  <c r="L69" i="2" s="1"/>
  <c r="Q35" i="1"/>
  <c r="R35" i="1" s="1"/>
  <c r="U65" i="1"/>
  <c r="F65" i="2" s="1"/>
  <c r="L65" i="2" s="1"/>
  <c r="U46" i="1"/>
  <c r="F46" i="2" s="1"/>
  <c r="L46" i="2" s="1"/>
  <c r="U16" i="1"/>
  <c r="Q61" i="1"/>
  <c r="R61" i="1" s="1"/>
  <c r="Q38" i="1"/>
  <c r="R38" i="1" s="1"/>
  <c r="U66" i="1"/>
  <c r="F66" i="2" s="1"/>
  <c r="L66" i="2" s="1"/>
  <c r="U48" i="1"/>
  <c r="F48" i="2" s="1"/>
  <c r="L48" i="2" s="1"/>
  <c r="Q44" i="1"/>
  <c r="R44" i="1" s="1"/>
  <c r="Q29" i="1"/>
  <c r="R29" i="1" s="1"/>
  <c r="Q73" i="1"/>
  <c r="R73" i="1" s="1"/>
  <c r="Q30" i="1"/>
  <c r="R30" i="1" s="1"/>
  <c r="U47" i="1"/>
  <c r="F47" i="2" s="1"/>
  <c r="L47" i="2" s="1"/>
  <c r="U57" i="1"/>
  <c r="F57" i="2" s="1"/>
  <c r="L57" i="2" s="1"/>
  <c r="Q56" i="1"/>
  <c r="R56" i="1" s="1"/>
  <c r="Q41" i="1"/>
  <c r="R41" i="1" s="1"/>
  <c r="U19" i="1"/>
  <c r="U38" i="1"/>
  <c r="F38" i="2" s="1"/>
  <c r="L38" i="2" s="1"/>
  <c r="U78" i="1"/>
  <c r="F78" i="2" s="1"/>
  <c r="L78" i="2" s="1"/>
  <c r="U88" i="1"/>
  <c r="F88" i="2" s="1"/>
  <c r="Q37" i="1"/>
  <c r="R37" i="1" s="1"/>
  <c r="Q20" i="1"/>
  <c r="R20" i="1" s="1"/>
  <c r="Q62" i="1"/>
  <c r="R62" i="1" s="1"/>
  <c r="Q31" i="1"/>
  <c r="R31" i="1" s="1"/>
  <c r="Q53" i="1"/>
  <c r="R53" i="1" s="1"/>
  <c r="Q21" i="1"/>
  <c r="R21" i="1" s="1"/>
  <c r="Q43" i="1"/>
  <c r="R43" i="1" s="1"/>
  <c r="U70" i="1"/>
  <c r="F70" i="2" s="1"/>
  <c r="L70" i="2" s="1"/>
  <c r="U59" i="1"/>
  <c r="F59" i="2" s="1"/>
  <c r="L59" i="2" s="1"/>
  <c r="Q85" i="1"/>
  <c r="R85" i="1" s="1"/>
  <c r="U61" i="1"/>
  <c r="F61" i="2" s="1"/>
  <c r="L61" i="2" s="1"/>
  <c r="Q55" i="1"/>
  <c r="R55" i="1" s="1"/>
  <c r="Q68" i="1"/>
  <c r="R68" i="1" s="1"/>
  <c r="U31" i="1"/>
  <c r="F31" i="2" s="1"/>
  <c r="L31" i="2" s="1"/>
  <c r="U77" i="1"/>
  <c r="F77" i="2" s="1"/>
  <c r="L77" i="2" s="1"/>
  <c r="Q77" i="1"/>
  <c r="R77" i="1" s="1"/>
  <c r="U63" i="1"/>
  <c r="F63" i="2" s="1"/>
  <c r="L63" i="2" s="1"/>
  <c r="Q74" i="1"/>
  <c r="R74" i="1" s="1"/>
  <c r="U53" i="1"/>
  <c r="F53" i="2" s="1"/>
  <c r="L53" i="2" s="1"/>
  <c r="Q57" i="1"/>
  <c r="R57" i="1" s="1"/>
  <c r="Q60" i="1"/>
  <c r="R60" i="1" s="1"/>
  <c r="Q75" i="1"/>
  <c r="R75" i="1" s="1"/>
  <c r="Q66" i="1"/>
  <c r="R66" i="1" s="1"/>
  <c r="U41" i="1"/>
  <c r="F41" i="2" s="1"/>
  <c r="Q19" i="1"/>
  <c r="R19" i="1" s="1"/>
  <c r="Q48" i="1"/>
  <c r="R48" i="1" s="1"/>
  <c r="Q71" i="1"/>
  <c r="R71" i="1" s="1"/>
  <c r="U44" i="1"/>
  <c r="F44" i="2" s="1"/>
  <c r="L44" i="2" s="1"/>
  <c r="Q17" i="1"/>
  <c r="R17" i="1" s="1"/>
  <c r="U89" i="1"/>
  <c r="F89" i="2" s="1"/>
  <c r="L89" i="2" s="1"/>
  <c r="U68" i="1"/>
  <c r="F68" i="2" s="1"/>
  <c r="L68" i="2" s="1"/>
  <c r="Q24" i="1"/>
  <c r="R24" i="1" s="1"/>
  <c r="U25" i="1"/>
  <c r="F24" i="2" l="1"/>
  <c r="L23" i="7"/>
  <c r="F27" i="2"/>
  <c r="L27" i="2" s="1"/>
  <c r="AG27" i="2" s="1"/>
  <c r="L26" i="7"/>
  <c r="F25" i="2"/>
  <c r="L25" i="2" s="1"/>
  <c r="L24" i="7"/>
  <c r="F26" i="2"/>
  <c r="L26" i="2" s="1"/>
  <c r="L25" i="7"/>
  <c r="F18" i="2"/>
  <c r="L18" i="2" s="1"/>
  <c r="L17" i="7"/>
  <c r="L32" i="7"/>
  <c r="F17" i="2"/>
  <c r="L17" i="2" s="1"/>
  <c r="L16" i="7"/>
  <c r="L31" i="7"/>
  <c r="F21" i="2"/>
  <c r="L21" i="2" s="1"/>
  <c r="AG21" i="2" s="1"/>
  <c r="L35" i="7"/>
  <c r="L29" i="7"/>
  <c r="F16" i="2"/>
  <c r="L16" i="2" s="1"/>
  <c r="L15" i="7"/>
  <c r="F20" i="2"/>
  <c r="L20" i="2" s="1"/>
  <c r="L34" i="7"/>
  <c r="L28" i="7"/>
  <c r="F15" i="2"/>
  <c r="L14" i="7"/>
  <c r="F19" i="2"/>
  <c r="L19" i="2" s="1"/>
  <c r="L18" i="7"/>
  <c r="L33" i="7"/>
  <c r="L88" i="2"/>
  <c r="L90" i="2" s="1"/>
  <c r="F90" i="2"/>
  <c r="L24" i="2"/>
  <c r="F86" i="2"/>
  <c r="L83" i="2"/>
  <c r="L86" i="2" s="1"/>
  <c r="F81" i="2"/>
  <c r="L41" i="2"/>
  <c r="L81" i="2" s="1"/>
  <c r="AG44" i="2"/>
  <c r="E44" i="2"/>
  <c r="AG31" i="2"/>
  <c r="E31" i="2"/>
  <c r="E41" i="2"/>
  <c r="AG51" i="2"/>
  <c r="E51" i="2"/>
  <c r="AG42" i="2"/>
  <c r="E42" i="2"/>
  <c r="AG50" i="2"/>
  <c r="E50" i="2"/>
  <c r="AG53" i="2"/>
  <c r="E53" i="2"/>
  <c r="E57" i="2"/>
  <c r="AG57" i="2"/>
  <c r="E62" i="2"/>
  <c r="AG62" i="2"/>
  <c r="E56" i="2"/>
  <c r="AG56" i="2"/>
  <c r="E80" i="2"/>
  <c r="AG80" i="2"/>
  <c r="E79" i="2"/>
  <c r="AG79" i="2"/>
  <c r="E27" i="2"/>
  <c r="E17" i="2"/>
  <c r="E76" i="2"/>
  <c r="AG76" i="2"/>
  <c r="E85" i="2"/>
  <c r="AG85" i="2"/>
  <c r="E20" i="2"/>
  <c r="E38" i="2"/>
  <c r="AG38" i="2"/>
  <c r="AG69" i="2"/>
  <c r="E69" i="2"/>
  <c r="AG32" i="2"/>
  <c r="E32" i="2"/>
  <c r="AG67" i="2"/>
  <c r="E67" i="2"/>
  <c r="AG78" i="2"/>
  <c r="E78" i="2"/>
  <c r="AG35" i="2"/>
  <c r="E35" i="2"/>
  <c r="E71" i="2"/>
  <c r="AG71" i="2"/>
  <c r="AG70" i="2"/>
  <c r="E70" i="2"/>
  <c r="E58" i="2"/>
  <c r="AG58" i="2"/>
  <c r="E16" i="2"/>
  <c r="AG16" i="2"/>
  <c r="AG59" i="2"/>
  <c r="E59" i="2"/>
  <c r="AG60" i="2"/>
  <c r="E60" i="2"/>
  <c r="E65" i="2"/>
  <c r="AG65" i="2"/>
  <c r="AG74" i="2"/>
  <c r="E74" i="2"/>
  <c r="E37" i="2"/>
  <c r="AG37" i="2"/>
  <c r="E72" i="2"/>
  <c r="AG72" i="2"/>
  <c r="E24" i="2"/>
  <c r="AG77" i="2"/>
  <c r="E77" i="2"/>
  <c r="E30" i="2"/>
  <c r="AG30" i="2"/>
  <c r="AG52" i="2"/>
  <c r="E52" i="2"/>
  <c r="E26" i="2"/>
  <c r="E89" i="2"/>
  <c r="AG89" i="2"/>
  <c r="E36" i="2"/>
  <c r="AG36" i="2"/>
  <c r="AG84" i="2"/>
  <c r="E84" i="2"/>
  <c r="E48" i="2"/>
  <c r="AG48" i="2"/>
  <c r="E19" i="2"/>
  <c r="AG19" i="2"/>
  <c r="AG61" i="2"/>
  <c r="E61" i="2"/>
  <c r="E33" i="2"/>
  <c r="AG33" i="2"/>
  <c r="AG66" i="2"/>
  <c r="E66" i="2"/>
  <c r="AG43" i="2"/>
  <c r="E43" i="2"/>
  <c r="E73" i="2"/>
  <c r="AG73" i="2"/>
  <c r="E46" i="2"/>
  <c r="AG46" i="2"/>
  <c r="E47" i="2"/>
  <c r="AG47" i="2"/>
  <c r="E25" i="2"/>
  <c r="E49" i="2"/>
  <c r="AG49" i="2"/>
  <c r="E88" i="2"/>
  <c r="AG68" i="2"/>
  <c r="E68" i="2"/>
  <c r="E55" i="2"/>
  <c r="AG55" i="2"/>
  <c r="E83" i="2"/>
  <c r="E75" i="2"/>
  <c r="AG75" i="2"/>
  <c r="E21" i="2"/>
  <c r="E29" i="2"/>
  <c r="AG29" i="2"/>
  <c r="E63" i="2"/>
  <c r="AG63" i="2"/>
  <c r="E64" i="2"/>
  <c r="AG64" i="2"/>
  <c r="E54" i="2"/>
  <c r="AG54" i="2"/>
  <c r="E45" i="2"/>
  <c r="AG45" i="2"/>
  <c r="AG34" i="2"/>
  <c r="E34" i="2"/>
  <c r="E18" i="2"/>
  <c r="AG18" i="2"/>
  <c r="AF28" i="1"/>
  <c r="E28" i="2"/>
  <c r="AG28" i="2"/>
  <c r="E15" i="2"/>
  <c r="R90" i="1"/>
  <c r="AH53" i="1"/>
  <c r="AF53" i="1"/>
  <c r="AH66" i="1"/>
  <c r="AF66" i="1"/>
  <c r="AH36" i="1"/>
  <c r="AF36" i="1"/>
  <c r="AH82" i="1"/>
  <c r="AF76" i="1"/>
  <c r="AH76" i="1"/>
  <c r="AF17" i="1"/>
  <c r="AH17" i="1"/>
  <c r="AH23" i="1"/>
  <c r="AH33" i="1"/>
  <c r="AF33" i="1"/>
  <c r="AH49" i="1"/>
  <c r="AF49" i="1"/>
  <c r="AH18" i="1"/>
  <c r="AF18" i="1"/>
  <c r="AF52" i="1"/>
  <c r="AH52" i="1"/>
  <c r="AH25" i="1"/>
  <c r="AF25" i="1"/>
  <c r="AF59" i="1"/>
  <c r="AH59" i="1"/>
  <c r="AF26" i="1"/>
  <c r="AH26" i="1"/>
  <c r="R39" i="1"/>
  <c r="AF70" i="1"/>
  <c r="AH70" i="1"/>
  <c r="AF16" i="1"/>
  <c r="AH16" i="1"/>
  <c r="AF68" i="1"/>
  <c r="AH68" i="1"/>
  <c r="AF77" i="1"/>
  <c r="AH77" i="1"/>
  <c r="AH78" i="1"/>
  <c r="AF78" i="1"/>
  <c r="AF46" i="1"/>
  <c r="AH46" i="1"/>
  <c r="AH42" i="1"/>
  <c r="AF42" i="1"/>
  <c r="AH74" i="1"/>
  <c r="AF74" i="1"/>
  <c r="AH80" i="1"/>
  <c r="AF80" i="1"/>
  <c r="AF32" i="1"/>
  <c r="AH32" i="1"/>
  <c r="AH27" i="1"/>
  <c r="AF27" i="1"/>
  <c r="AF61" i="1"/>
  <c r="AH61" i="1"/>
  <c r="AH58" i="1"/>
  <c r="AF58" i="1"/>
  <c r="AF73" i="1"/>
  <c r="AH73" i="1"/>
  <c r="AH72" i="1"/>
  <c r="AF72" i="1"/>
  <c r="AF64" i="1"/>
  <c r="AH64" i="1"/>
  <c r="AF57" i="1"/>
  <c r="AH57" i="1"/>
  <c r="R22" i="1"/>
  <c r="AH71" i="1"/>
  <c r="AF71" i="1"/>
  <c r="AH62" i="1"/>
  <c r="AF62" i="1"/>
  <c r="AH63" i="1"/>
  <c r="AF63" i="1"/>
  <c r="AH47" i="1"/>
  <c r="AF47" i="1"/>
  <c r="AF21" i="1"/>
  <c r="AH21" i="1"/>
  <c r="AH35" i="1"/>
  <c r="AF35" i="1"/>
  <c r="AH84" i="1"/>
  <c r="AF84" i="1"/>
  <c r="AH75" i="1"/>
  <c r="AF75" i="1"/>
  <c r="AH41" i="1"/>
  <c r="AF41" i="1"/>
  <c r="U81" i="1"/>
  <c r="AF88" i="1"/>
  <c r="U90" i="1"/>
  <c r="AH88" i="1"/>
  <c r="R86" i="1"/>
  <c r="AH34" i="1"/>
  <c r="AH40" i="1"/>
  <c r="AF34" i="1"/>
  <c r="AH51" i="1"/>
  <c r="AF51" i="1"/>
  <c r="AF89" i="1"/>
  <c r="AH89" i="1"/>
  <c r="AF31" i="1"/>
  <c r="AH31" i="1"/>
  <c r="AH38" i="1"/>
  <c r="AF38" i="1"/>
  <c r="AH65" i="1"/>
  <c r="AF65" i="1"/>
  <c r="AF20" i="1"/>
  <c r="AH20" i="1"/>
  <c r="AH60" i="1"/>
  <c r="AF60" i="1"/>
  <c r="AF56" i="1"/>
  <c r="AH56" i="1"/>
  <c r="AH83" i="1"/>
  <c r="AF83" i="1"/>
  <c r="U86" i="1"/>
  <c r="U39" i="1"/>
  <c r="AF24" i="1"/>
  <c r="AH24" i="1"/>
  <c r="AF30" i="1"/>
  <c r="AH30" i="1"/>
  <c r="AF85" i="1"/>
  <c r="AH85" i="1"/>
  <c r="AF50" i="1"/>
  <c r="AH50" i="1"/>
  <c r="AH19" i="1"/>
  <c r="AF19" i="1"/>
  <c r="AH79" i="1"/>
  <c r="AF79" i="1"/>
  <c r="AH15" i="1"/>
  <c r="U22" i="1"/>
  <c r="AF15" i="1"/>
  <c r="AH54" i="1"/>
  <c r="AF54" i="1"/>
  <c r="AH37" i="1"/>
  <c r="AF37" i="1"/>
  <c r="AH44" i="1"/>
  <c r="AF44" i="1"/>
  <c r="R81" i="1"/>
  <c r="AH48" i="1"/>
  <c r="AF48" i="1"/>
  <c r="AF69" i="1"/>
  <c r="AH69" i="1"/>
  <c r="AF43" i="1"/>
  <c r="AH43" i="1"/>
  <c r="AH55" i="1"/>
  <c r="AF55" i="1"/>
  <c r="AF45" i="1"/>
  <c r="AH67" i="1"/>
  <c r="AF67" i="1"/>
  <c r="AH29" i="1"/>
  <c r="AF29" i="1"/>
  <c r="AG25" i="2" l="1"/>
  <c r="L39" i="2"/>
  <c r="AG83" i="2"/>
  <c r="AG90" i="2"/>
  <c r="AG17" i="2"/>
  <c r="F39" i="2"/>
  <c r="AG39" i="2" s="1"/>
  <c r="AG26" i="2"/>
  <c r="L30" i="7"/>
  <c r="L21" i="7"/>
  <c r="F22" i="2"/>
  <c r="AG24" i="2"/>
  <c r="N49" i="2"/>
  <c r="AE49" i="2" s="1"/>
  <c r="R49" i="2"/>
  <c r="V49" i="2"/>
  <c r="X49" i="2"/>
  <c r="Z49" i="2"/>
  <c r="T49" i="2"/>
  <c r="N63" i="2"/>
  <c r="AE63" i="2" s="1"/>
  <c r="R63" i="2"/>
  <c r="T63" i="2"/>
  <c r="Z63" i="2"/>
  <c r="V63" i="2"/>
  <c r="X63" i="2"/>
  <c r="R83" i="2"/>
  <c r="T83" i="2"/>
  <c r="V83" i="2"/>
  <c r="X83" i="2"/>
  <c r="Z83" i="2"/>
  <c r="N25" i="2"/>
  <c r="AE25" i="2" s="1"/>
  <c r="R25" i="2"/>
  <c r="V25" i="2"/>
  <c r="X25" i="2"/>
  <c r="T25" i="2"/>
  <c r="Z25" i="2"/>
  <c r="N43" i="2"/>
  <c r="AE43" i="2" s="1"/>
  <c r="R43" i="2"/>
  <c r="T43" i="2"/>
  <c r="X43" i="2"/>
  <c r="V43" i="2"/>
  <c r="Z43" i="2"/>
  <c r="N77" i="2"/>
  <c r="AE77" i="2" s="1"/>
  <c r="R77" i="2"/>
  <c r="V77" i="2"/>
  <c r="Z77" i="2"/>
  <c r="X77" i="2"/>
  <c r="T77" i="2"/>
  <c r="N74" i="2"/>
  <c r="AE74" i="2" s="1"/>
  <c r="R74" i="2"/>
  <c r="Z74" i="2"/>
  <c r="X74" i="2"/>
  <c r="V74" i="2"/>
  <c r="T74" i="2"/>
  <c r="N35" i="2"/>
  <c r="AE35" i="2" s="1"/>
  <c r="R35" i="2"/>
  <c r="Z35" i="2"/>
  <c r="T35" i="2"/>
  <c r="V35" i="2"/>
  <c r="X35" i="2"/>
  <c r="N69" i="2"/>
  <c r="AE69" i="2" s="1"/>
  <c r="R69" i="2"/>
  <c r="T69" i="2"/>
  <c r="X69" i="2"/>
  <c r="V69" i="2"/>
  <c r="Z69" i="2"/>
  <c r="N76" i="2"/>
  <c r="AE76" i="2" s="1"/>
  <c r="R76" i="2"/>
  <c r="V76" i="2"/>
  <c r="Z76" i="2"/>
  <c r="T76" i="2"/>
  <c r="X76" i="2"/>
  <c r="N80" i="2"/>
  <c r="AE80" i="2" s="1"/>
  <c r="R80" i="2"/>
  <c r="V80" i="2"/>
  <c r="T80" i="2"/>
  <c r="Z80" i="2"/>
  <c r="X80" i="2"/>
  <c r="N31" i="2"/>
  <c r="AE31" i="2" s="1"/>
  <c r="R31" i="2"/>
  <c r="X31" i="2"/>
  <c r="V31" i="2"/>
  <c r="Z31" i="2"/>
  <c r="T31" i="2"/>
  <c r="N73" i="2"/>
  <c r="AE73" i="2" s="1"/>
  <c r="R73" i="2"/>
  <c r="Z73" i="2"/>
  <c r="T73" i="2"/>
  <c r="X73" i="2"/>
  <c r="V73" i="2"/>
  <c r="N37" i="2"/>
  <c r="AE37" i="2" s="1"/>
  <c r="R37" i="2"/>
  <c r="X37" i="2"/>
  <c r="V37" i="2"/>
  <c r="T37" i="2"/>
  <c r="Z37" i="2"/>
  <c r="X19" i="2"/>
  <c r="T19" i="2"/>
  <c r="V19" i="2"/>
  <c r="Z19" i="2"/>
  <c r="N89" i="2"/>
  <c r="AE89" i="2" s="1"/>
  <c r="R89" i="2"/>
  <c r="T89" i="2"/>
  <c r="V89" i="2"/>
  <c r="X89" i="2"/>
  <c r="Z89" i="2"/>
  <c r="X16" i="2"/>
  <c r="V16" i="2"/>
  <c r="T16" i="2"/>
  <c r="Z16" i="2"/>
  <c r="N50" i="2"/>
  <c r="AE50" i="2" s="1"/>
  <c r="R50" i="2"/>
  <c r="Z50" i="2"/>
  <c r="X50" i="2"/>
  <c r="V50" i="2"/>
  <c r="T50" i="2"/>
  <c r="N36" i="2"/>
  <c r="AE36" i="2" s="1"/>
  <c r="R36" i="2"/>
  <c r="V36" i="2"/>
  <c r="T36" i="2"/>
  <c r="Z36" i="2"/>
  <c r="X36" i="2"/>
  <c r="N71" i="2"/>
  <c r="AE71" i="2" s="1"/>
  <c r="R71" i="2"/>
  <c r="T71" i="2"/>
  <c r="X71" i="2"/>
  <c r="V71" i="2"/>
  <c r="Z71" i="2"/>
  <c r="N45" i="2"/>
  <c r="AE45" i="2" s="1"/>
  <c r="R45" i="2"/>
  <c r="Z45" i="2"/>
  <c r="T45" i="2"/>
  <c r="X45" i="2"/>
  <c r="V45" i="2"/>
  <c r="N29" i="2"/>
  <c r="AE29" i="2" s="1"/>
  <c r="R29" i="2"/>
  <c r="T29" i="2"/>
  <c r="V29" i="2"/>
  <c r="X29" i="2"/>
  <c r="Z29" i="2"/>
  <c r="N55" i="2"/>
  <c r="AE55" i="2" s="1"/>
  <c r="R55" i="2"/>
  <c r="V55" i="2"/>
  <c r="X55" i="2"/>
  <c r="T55" i="2"/>
  <c r="Z55" i="2"/>
  <c r="N66" i="2"/>
  <c r="AE66" i="2" s="1"/>
  <c r="R66" i="2"/>
  <c r="X66" i="2"/>
  <c r="Z66" i="2"/>
  <c r="V66" i="2"/>
  <c r="T66" i="2"/>
  <c r="N26" i="2"/>
  <c r="AE26" i="2" s="1"/>
  <c r="R26" i="2"/>
  <c r="T26" i="2"/>
  <c r="X26" i="2"/>
  <c r="Z26" i="2"/>
  <c r="V26" i="2"/>
  <c r="R24" i="2"/>
  <c r="T24" i="2"/>
  <c r="Z24" i="2"/>
  <c r="V24" i="2"/>
  <c r="X24" i="2"/>
  <c r="N78" i="2"/>
  <c r="AE78" i="2" s="1"/>
  <c r="R78" i="2"/>
  <c r="T78" i="2"/>
  <c r="X78" i="2"/>
  <c r="Z78" i="2"/>
  <c r="V78" i="2"/>
  <c r="Z17" i="2"/>
  <c r="X17" i="2"/>
  <c r="V17" i="2"/>
  <c r="T17" i="2"/>
  <c r="N56" i="2"/>
  <c r="AE56" i="2" s="1"/>
  <c r="R56" i="2"/>
  <c r="Z56" i="2"/>
  <c r="V56" i="2"/>
  <c r="X56" i="2"/>
  <c r="T56" i="2"/>
  <c r="N44" i="2"/>
  <c r="AE44" i="2" s="1"/>
  <c r="R44" i="2"/>
  <c r="T44" i="2"/>
  <c r="X44" i="2"/>
  <c r="Z44" i="2"/>
  <c r="V44" i="2"/>
  <c r="R41" i="2"/>
  <c r="X41" i="2"/>
  <c r="Z41" i="2"/>
  <c r="T41" i="2"/>
  <c r="V41" i="2"/>
  <c r="V15" i="2"/>
  <c r="X15" i="2"/>
  <c r="Z15" i="2"/>
  <c r="N48" i="2"/>
  <c r="AE48" i="2" s="1"/>
  <c r="R48" i="2"/>
  <c r="V48" i="2"/>
  <c r="X48" i="2"/>
  <c r="T48" i="2"/>
  <c r="Z48" i="2"/>
  <c r="N65" i="2"/>
  <c r="AE65" i="2" s="1"/>
  <c r="R65" i="2"/>
  <c r="Z65" i="2"/>
  <c r="X65" i="2"/>
  <c r="V65" i="2"/>
  <c r="T65" i="2"/>
  <c r="N58" i="2"/>
  <c r="AE58" i="2" s="1"/>
  <c r="R58" i="2"/>
  <c r="Z58" i="2"/>
  <c r="X58" i="2"/>
  <c r="V58" i="2"/>
  <c r="T58" i="2"/>
  <c r="N38" i="2"/>
  <c r="AE38" i="2" s="1"/>
  <c r="R38" i="2"/>
  <c r="T38" i="2"/>
  <c r="X38" i="2"/>
  <c r="Z38" i="2"/>
  <c r="V38" i="2"/>
  <c r="N27" i="2"/>
  <c r="AE27" i="2" s="1"/>
  <c r="R27" i="2"/>
  <c r="V27" i="2"/>
  <c r="T27" i="2"/>
  <c r="Z27" i="2"/>
  <c r="X27" i="2"/>
  <c r="N42" i="2"/>
  <c r="AE42" i="2" s="1"/>
  <c r="R42" i="2"/>
  <c r="V42" i="2"/>
  <c r="T42" i="2"/>
  <c r="X42" i="2"/>
  <c r="Z42" i="2"/>
  <c r="N34" i="2"/>
  <c r="AE34" i="2" s="1"/>
  <c r="R34" i="2"/>
  <c r="V34" i="2"/>
  <c r="Z34" i="2"/>
  <c r="X34" i="2"/>
  <c r="T34" i="2"/>
  <c r="N30" i="2"/>
  <c r="AE30" i="2" s="1"/>
  <c r="R30" i="2"/>
  <c r="V30" i="2"/>
  <c r="Z30" i="2"/>
  <c r="T30" i="2"/>
  <c r="X30" i="2"/>
  <c r="N53" i="2"/>
  <c r="AE53" i="2" s="1"/>
  <c r="R53" i="2"/>
  <c r="X53" i="2"/>
  <c r="V53" i="2"/>
  <c r="Z53" i="2"/>
  <c r="T53" i="2"/>
  <c r="N28" i="2"/>
  <c r="AE28" i="2" s="1"/>
  <c r="R28" i="2"/>
  <c r="T28" i="2"/>
  <c r="Z28" i="2"/>
  <c r="V28" i="2"/>
  <c r="X28" i="2"/>
  <c r="N47" i="2"/>
  <c r="AE47" i="2" s="1"/>
  <c r="R47" i="2"/>
  <c r="V47" i="2"/>
  <c r="T47" i="2"/>
  <c r="X47" i="2"/>
  <c r="Z47" i="2"/>
  <c r="N54" i="2"/>
  <c r="AE54" i="2" s="1"/>
  <c r="R54" i="2"/>
  <c r="X54" i="2"/>
  <c r="T54" i="2"/>
  <c r="Z54" i="2"/>
  <c r="V54" i="2"/>
  <c r="T21" i="2"/>
  <c r="Z21" i="2"/>
  <c r="X21" i="2"/>
  <c r="V21" i="2"/>
  <c r="N84" i="2"/>
  <c r="AE84" i="2" s="1"/>
  <c r="R84" i="2"/>
  <c r="V84" i="2"/>
  <c r="Z84" i="2"/>
  <c r="T84" i="2"/>
  <c r="X84" i="2"/>
  <c r="N52" i="2"/>
  <c r="AE52" i="2" s="1"/>
  <c r="R52" i="2"/>
  <c r="X52" i="2"/>
  <c r="Z52" i="2"/>
  <c r="T52" i="2"/>
  <c r="V52" i="2"/>
  <c r="N60" i="2"/>
  <c r="AE60" i="2" s="1"/>
  <c r="R60" i="2"/>
  <c r="Z60" i="2"/>
  <c r="V60" i="2"/>
  <c r="X60" i="2"/>
  <c r="T60" i="2"/>
  <c r="N70" i="2"/>
  <c r="AE70" i="2" s="1"/>
  <c r="R70" i="2"/>
  <c r="V70" i="2"/>
  <c r="Z70" i="2"/>
  <c r="T70" i="2"/>
  <c r="X70" i="2"/>
  <c r="N67" i="2"/>
  <c r="AE67" i="2" s="1"/>
  <c r="R67" i="2"/>
  <c r="Z67" i="2"/>
  <c r="T67" i="2"/>
  <c r="V67" i="2"/>
  <c r="X67" i="2"/>
  <c r="T20" i="2"/>
  <c r="Z20" i="2"/>
  <c r="X20" i="2"/>
  <c r="V20" i="2"/>
  <c r="N62" i="2"/>
  <c r="AE62" i="2" s="1"/>
  <c r="R62" i="2"/>
  <c r="V62" i="2"/>
  <c r="Z62" i="2"/>
  <c r="T62" i="2"/>
  <c r="X62" i="2"/>
  <c r="R88" i="2"/>
  <c r="V88" i="2"/>
  <c r="X88" i="2"/>
  <c r="Z88" i="2"/>
  <c r="T88" i="2"/>
  <c r="N46" i="2"/>
  <c r="AE46" i="2" s="1"/>
  <c r="R46" i="2"/>
  <c r="V46" i="2"/>
  <c r="T46" i="2"/>
  <c r="X46" i="2"/>
  <c r="Z46" i="2"/>
  <c r="N33" i="2"/>
  <c r="AE33" i="2" s="1"/>
  <c r="R33" i="2"/>
  <c r="Z33" i="2"/>
  <c r="T33" i="2"/>
  <c r="X33" i="2"/>
  <c r="V33" i="2"/>
  <c r="N72" i="2"/>
  <c r="AE72" i="2" s="1"/>
  <c r="R72" i="2"/>
  <c r="X72" i="2"/>
  <c r="T72" i="2"/>
  <c r="V72" i="2"/>
  <c r="Z72" i="2"/>
  <c r="N51" i="2"/>
  <c r="AE51" i="2" s="1"/>
  <c r="R51" i="2"/>
  <c r="X51" i="2"/>
  <c r="T51" i="2"/>
  <c r="V51" i="2"/>
  <c r="Z51" i="2"/>
  <c r="N68" i="2"/>
  <c r="AE68" i="2" s="1"/>
  <c r="R68" i="2"/>
  <c r="T68" i="2"/>
  <c r="V68" i="2"/>
  <c r="Z68" i="2"/>
  <c r="X68" i="2"/>
  <c r="X18" i="2"/>
  <c r="Z18" i="2"/>
  <c r="V18" i="2"/>
  <c r="T18" i="2"/>
  <c r="N64" i="2"/>
  <c r="AE64" i="2" s="1"/>
  <c r="R64" i="2"/>
  <c r="X64" i="2"/>
  <c r="T64" i="2"/>
  <c r="V64" i="2"/>
  <c r="Z64" i="2"/>
  <c r="N75" i="2"/>
  <c r="AE75" i="2" s="1"/>
  <c r="R75" i="2"/>
  <c r="X75" i="2"/>
  <c r="T75" i="2"/>
  <c r="V75" i="2"/>
  <c r="Z75" i="2"/>
  <c r="N61" i="2"/>
  <c r="AE61" i="2" s="1"/>
  <c r="R61" i="2"/>
  <c r="T61" i="2"/>
  <c r="Z61" i="2"/>
  <c r="X61" i="2"/>
  <c r="V61" i="2"/>
  <c r="N59" i="2"/>
  <c r="AE59" i="2" s="1"/>
  <c r="R59" i="2"/>
  <c r="V59" i="2"/>
  <c r="Z59" i="2"/>
  <c r="T59" i="2"/>
  <c r="X59" i="2"/>
  <c r="N32" i="2"/>
  <c r="AE32" i="2" s="1"/>
  <c r="R32" i="2"/>
  <c r="V32" i="2"/>
  <c r="X32" i="2"/>
  <c r="Z32" i="2"/>
  <c r="T32" i="2"/>
  <c r="N85" i="2"/>
  <c r="AE85" i="2" s="1"/>
  <c r="R85" i="2"/>
  <c r="T85" i="2"/>
  <c r="V85" i="2"/>
  <c r="X85" i="2"/>
  <c r="Z85" i="2"/>
  <c r="N79" i="2"/>
  <c r="AE79" i="2" s="1"/>
  <c r="R79" i="2"/>
  <c r="V79" i="2"/>
  <c r="X79" i="2"/>
  <c r="T79" i="2"/>
  <c r="Z79" i="2"/>
  <c r="N57" i="2"/>
  <c r="AE57" i="2" s="1"/>
  <c r="R57" i="2"/>
  <c r="T57" i="2"/>
  <c r="X57" i="2"/>
  <c r="Z57" i="2"/>
  <c r="V57" i="2"/>
  <c r="N17" i="2"/>
  <c r="AE17" i="2" s="1"/>
  <c r="R17" i="2"/>
  <c r="AG88" i="2"/>
  <c r="AG20" i="2"/>
  <c r="N18" i="2"/>
  <c r="AE18" i="2" s="1"/>
  <c r="R18" i="2"/>
  <c r="N20" i="2"/>
  <c r="AE20" i="2" s="1"/>
  <c r="R20" i="2"/>
  <c r="L15" i="2"/>
  <c r="L22" i="2" s="1"/>
  <c r="AG22" i="2" s="1"/>
  <c r="R15" i="2"/>
  <c r="T15" i="2"/>
  <c r="N21" i="2"/>
  <c r="AE21" i="2" s="1"/>
  <c r="R21" i="2"/>
  <c r="AG86" i="2"/>
  <c r="N19" i="2"/>
  <c r="AE19" i="2" s="1"/>
  <c r="R19" i="2"/>
  <c r="N16" i="2"/>
  <c r="AE16" i="2" s="1"/>
  <c r="R16" i="2"/>
  <c r="AG41" i="2"/>
  <c r="AG81" i="2"/>
  <c r="N83" i="2"/>
  <c r="E86" i="2"/>
  <c r="E81" i="2"/>
  <c r="N41" i="2"/>
  <c r="E39" i="2"/>
  <c r="N24" i="2"/>
  <c r="N88" i="2"/>
  <c r="E90" i="2"/>
  <c r="N15" i="2"/>
  <c r="E22" i="2"/>
  <c r="R92" i="1"/>
  <c r="AF39" i="1"/>
  <c r="AH39" i="1"/>
  <c r="AF86" i="1"/>
  <c r="AH86" i="1"/>
  <c r="AF90" i="1"/>
  <c r="U92" i="1"/>
  <c r="AH90" i="1"/>
  <c r="AF22" i="1"/>
  <c r="AH22" i="1"/>
  <c r="AH28" i="1"/>
  <c r="AH87" i="1"/>
  <c r="AF81" i="1"/>
  <c r="AH81" i="1"/>
  <c r="AH45" i="1"/>
  <c r="F92" i="2" l="1"/>
  <c r="R22" i="2"/>
  <c r="X22" i="2"/>
  <c r="Z22" i="2"/>
  <c r="V22" i="2"/>
  <c r="T22" i="2"/>
  <c r="R86" i="2"/>
  <c r="V86" i="2"/>
  <c r="Z86" i="2"/>
  <c r="X86" i="2"/>
  <c r="T86" i="2"/>
  <c r="R90" i="2"/>
  <c r="V90" i="2"/>
  <c r="X90" i="2"/>
  <c r="Z90" i="2"/>
  <c r="T90" i="2"/>
  <c r="L92" i="2"/>
  <c r="AG92" i="2" s="1"/>
  <c r="R81" i="2"/>
  <c r="T81" i="2"/>
  <c r="X81" i="2"/>
  <c r="V81" i="2"/>
  <c r="Z81" i="2"/>
  <c r="R39" i="2"/>
  <c r="X39" i="2"/>
  <c r="V39" i="2"/>
  <c r="T39" i="2"/>
  <c r="Z39" i="2"/>
  <c r="AG15" i="2"/>
  <c r="E92" i="2"/>
  <c r="N90" i="2"/>
  <c r="AE90" i="2" s="1"/>
  <c r="AE88" i="2"/>
  <c r="AE24" i="2"/>
  <c r="N39" i="2"/>
  <c r="AE39" i="2" s="1"/>
  <c r="AE41" i="2"/>
  <c r="N81" i="2"/>
  <c r="AE81" i="2" s="1"/>
  <c r="N86" i="2"/>
  <c r="AE86" i="2" s="1"/>
  <c r="AE83" i="2"/>
  <c r="AE15" i="2"/>
  <c r="N22" i="2"/>
  <c r="AH92" i="1"/>
  <c r="AF92" i="1"/>
  <c r="R92" i="2" l="1"/>
  <c r="X92" i="2"/>
  <c r="V92" i="2"/>
  <c r="Z92" i="2"/>
  <c r="T92" i="2"/>
  <c r="AE22" i="2"/>
  <c r="N92" i="2"/>
  <c r="AE92" i="2" s="1"/>
</calcChain>
</file>

<file path=xl/sharedStrings.xml><?xml version="1.0" encoding="utf-8"?>
<sst xmlns="http://schemas.openxmlformats.org/spreadsheetml/2006/main" count="373" uniqueCount="249">
  <si>
    <t>PCK Employment Project Quarterly Financial Report</t>
  </si>
  <si>
    <t>INSTRUCTIONS 2023 - 2024</t>
  </si>
  <si>
    <r>
      <rPr>
        <sz val="14"/>
        <color rgb="FFC00000"/>
        <rFont val="Montserrat"/>
      </rPr>
      <t xml:space="preserve">This report template provides a basic outline for the presentation of the </t>
    </r>
    <r>
      <rPr>
        <b/>
        <sz val="14"/>
        <color rgb="FFC00000"/>
        <rFont val="Montserrat"/>
      </rPr>
      <t>PCK Employment Project quarterly reports</t>
    </r>
    <r>
      <rPr>
        <sz val="14"/>
        <color rgb="FFC00000"/>
        <rFont val="Montserrat"/>
      </rPr>
      <t>.
It provides both quarterly and cumulative information on the financial situation of the project in each location, and must thoroughly document progressive budget expenditure throught the implementation period.</t>
    </r>
  </si>
  <si>
    <t>PCK BRANCH QUARTERLY REPORTING CALENDAR</t>
  </si>
  <si>
    <t>REPORT</t>
  </si>
  <si>
    <t>PERIOD COVERED</t>
  </si>
  <si>
    <t>DEADLINE</t>
  </si>
  <si>
    <t>2023/Q4</t>
  </si>
  <si>
    <t>-</t>
  </si>
  <si>
    <t>2024/Q1</t>
  </si>
  <si>
    <t>2024/Q2</t>
  </si>
  <si>
    <t>2024/Q3</t>
  </si>
  <si>
    <t>2024/Q3 FINAL</t>
  </si>
  <si>
    <t>Budget worksheet:</t>
  </si>
  <si>
    <t>Description:</t>
  </si>
  <si>
    <r>
      <t xml:space="preserve">Budget agreed between the PCK Branch and Spanish Red Cross for the whole implementation of the PCK Employment project in the location defined on the local project description. 
</t>
    </r>
    <r>
      <rPr>
        <b/>
        <sz val="11"/>
        <color theme="1"/>
        <rFont val="Montserrat"/>
      </rPr>
      <t xml:space="preserve">The agreed budget currency is EUR. 
</t>
    </r>
    <r>
      <rPr>
        <b/>
        <sz val="11"/>
        <rFont val="Montserrat"/>
      </rPr>
      <t>Amounts in PLN are being shown for informational purpose only and have been calculated with the first transfer exchange rate.
Transfers will be shown here too.</t>
    </r>
  </si>
  <si>
    <t>No further action is required from the Branch on this worksheet.</t>
  </si>
  <si>
    <t>Budget &amp; Follow-up worksheet:</t>
  </si>
  <si>
    <t>Column</t>
  </si>
  <si>
    <t>D</t>
  </si>
  <si>
    <r>
      <rPr>
        <b/>
        <sz val="11"/>
        <color theme="1"/>
        <rFont val="Montserrat"/>
      </rPr>
      <t>Cost:</t>
    </r>
    <r>
      <rPr>
        <sz val="11"/>
        <color theme="1"/>
        <rFont val="Montserrat"/>
      </rPr>
      <t xml:space="preserve"> Shows the budget lines agreed between PCK Branch and Spanish Red Cross.</t>
    </r>
  </si>
  <si>
    <t>E</t>
  </si>
  <si>
    <r>
      <rPr>
        <b/>
        <sz val="11"/>
        <color theme="1"/>
        <rFont val="Montserrat"/>
      </rPr>
      <t xml:space="preserve">TOTAL AMOUNT </t>
    </r>
    <r>
      <rPr>
        <b/>
        <sz val="11"/>
        <color rgb="FFC00000"/>
        <rFont val="Montserrat"/>
      </rPr>
      <t>(in PLN)</t>
    </r>
    <r>
      <rPr>
        <b/>
        <sz val="11"/>
        <color theme="1"/>
        <rFont val="Montserrat"/>
      </rPr>
      <t>:</t>
    </r>
    <r>
      <rPr>
        <sz val="11"/>
        <color theme="1"/>
        <rFont val="Montserrat"/>
      </rPr>
      <t xml:space="preserve"> Shows the estimated amount in PLN for each budget line as per first transfer exchange rate for informational purpose only.</t>
    </r>
  </si>
  <si>
    <t>Columns</t>
  </si>
  <si>
    <t>F:H</t>
  </si>
  <si>
    <r>
      <rPr>
        <b/>
        <sz val="11"/>
        <color theme="1"/>
        <rFont val="Montserrat"/>
      </rPr>
      <t xml:space="preserve">1st, 2nd &amp; 3rd Transfers </t>
    </r>
    <r>
      <rPr>
        <b/>
        <sz val="11"/>
        <color rgb="FFC00000"/>
        <rFont val="Montserrat"/>
      </rPr>
      <t>(in PLN)</t>
    </r>
    <r>
      <rPr>
        <b/>
        <sz val="11"/>
        <color theme="1"/>
        <rFont val="Montserrat"/>
      </rPr>
      <t>:</t>
    </r>
    <r>
      <rPr>
        <sz val="11"/>
        <color theme="1"/>
        <rFont val="Montserrat"/>
      </rPr>
      <t xml:space="preserve"> Shows the amount in PLN for each budget line if a transfer takes place.</t>
    </r>
  </si>
  <si>
    <t>J</t>
  </si>
  <si>
    <r>
      <rPr>
        <b/>
        <sz val="11"/>
        <color theme="1"/>
        <rFont val="Montserrat"/>
      </rPr>
      <t xml:space="preserve">EXPENDITURE </t>
    </r>
    <r>
      <rPr>
        <b/>
        <sz val="11"/>
        <color rgb="FFC00000"/>
        <rFont val="Montserrat"/>
      </rPr>
      <t>(in PLN)</t>
    </r>
    <r>
      <rPr>
        <b/>
        <sz val="11"/>
        <color theme="1"/>
        <rFont val="Montserrat"/>
      </rPr>
      <t>:</t>
    </r>
    <r>
      <rPr>
        <sz val="11"/>
        <color theme="1"/>
        <rFont val="Montserrat"/>
      </rPr>
      <t xml:space="preserve"> Shows the amount in PLN charged to the project for each budget line for the reported period. This column will be updated automatically when the invocies are properly filled in the </t>
    </r>
    <r>
      <rPr>
        <i/>
        <sz val="11"/>
        <color theme="1"/>
        <rFont val="Montserrat"/>
      </rPr>
      <t>List of Invoices</t>
    </r>
    <r>
      <rPr>
        <sz val="11"/>
        <color theme="1"/>
        <rFont val="Montserrat"/>
      </rPr>
      <t xml:space="preserve"> worksheet.</t>
    </r>
  </si>
  <si>
    <t>L</t>
  </si>
  <si>
    <r>
      <rPr>
        <b/>
        <sz val="11"/>
        <color theme="1"/>
        <rFont val="Montserrat"/>
      </rPr>
      <t xml:space="preserve">BALANCE AMOUNT against transfers </t>
    </r>
    <r>
      <rPr>
        <b/>
        <sz val="11"/>
        <color rgb="FFC00000"/>
        <rFont val="Montserrat"/>
      </rPr>
      <t>(in PLN)</t>
    </r>
    <r>
      <rPr>
        <b/>
        <sz val="11"/>
        <color theme="1"/>
        <rFont val="Montserrat"/>
      </rPr>
      <t>:</t>
    </r>
    <r>
      <rPr>
        <sz val="11"/>
        <color theme="1"/>
        <rFont val="Montserrat"/>
      </rPr>
      <t xml:space="preserve"> Shows the remaining amount in PLN for each buget line against the amount of transfers shown in </t>
    </r>
    <r>
      <rPr>
        <i/>
        <sz val="11"/>
        <color theme="1"/>
        <rFont val="Montserrat"/>
      </rPr>
      <t>Columns F to H</t>
    </r>
    <r>
      <rPr>
        <sz val="11"/>
        <color theme="1"/>
        <rFont val="Montserrat"/>
      </rPr>
      <t>.</t>
    </r>
  </si>
  <si>
    <t>N</t>
  </si>
  <si>
    <r>
      <rPr>
        <b/>
        <sz val="11"/>
        <color theme="1"/>
        <rFont val="Montserrat"/>
      </rPr>
      <t xml:space="preserve">BALANCE AMOUNT against TOTAL </t>
    </r>
    <r>
      <rPr>
        <b/>
        <sz val="11"/>
        <color rgb="FFC00000"/>
        <rFont val="Montserrat"/>
      </rPr>
      <t>(in PLN)</t>
    </r>
    <r>
      <rPr>
        <b/>
        <sz val="11"/>
        <color theme="1"/>
        <rFont val="Montserrat"/>
      </rPr>
      <t>:</t>
    </r>
    <r>
      <rPr>
        <sz val="11"/>
        <color theme="1"/>
        <rFont val="Montserrat"/>
      </rPr>
      <t xml:space="preserve"> Shows the remaining amount in PLN for each buget line against the total amount estimated in </t>
    </r>
    <r>
      <rPr>
        <i/>
        <sz val="11"/>
        <color theme="1"/>
        <rFont val="Montserrat"/>
      </rPr>
      <t>Column E</t>
    </r>
    <r>
      <rPr>
        <sz val="11"/>
        <color theme="1"/>
        <rFont val="Montserrat"/>
      </rPr>
      <t>.</t>
    </r>
  </si>
  <si>
    <t>R:Z</t>
  </si>
  <si>
    <r>
      <rPr>
        <b/>
        <sz val="11"/>
        <color theme="1"/>
        <rFont val="Montserrat"/>
      </rPr>
      <t>CUMULATED EXPENDITURE PER QUARTER:</t>
    </r>
    <r>
      <rPr>
        <sz val="11"/>
        <color theme="1"/>
        <rFont val="Montserrat"/>
      </rPr>
      <t xml:space="preserve"> Shows the % of the cumulated reported expenditure on a quarterly basis.</t>
    </r>
  </si>
  <si>
    <t>List of Invoices worksheet:</t>
  </si>
  <si>
    <t>This worksheet must be completed every quarter with the invoices charged to the project</t>
  </si>
  <si>
    <t>Data should only be entered in the colored cells</t>
  </si>
  <si>
    <t>Cell</t>
  </si>
  <si>
    <t>F11</t>
  </si>
  <si>
    <r>
      <rPr>
        <b/>
        <sz val="11"/>
        <color theme="1"/>
        <rFont val="Montserrat"/>
      </rPr>
      <t xml:space="preserve">to: </t>
    </r>
    <r>
      <rPr>
        <sz val="11"/>
        <color theme="1"/>
        <rFont val="Montserrat"/>
      </rPr>
      <t>Enter the latest day of the reported period</t>
    </r>
  </si>
  <si>
    <t>B</t>
  </si>
  <si>
    <r>
      <rPr>
        <b/>
        <sz val="11"/>
        <color theme="1"/>
        <rFont val="Montserrat"/>
      </rPr>
      <t xml:space="preserve">BRANCH: </t>
    </r>
    <r>
      <rPr>
        <sz val="11"/>
        <color theme="1"/>
        <rFont val="Montserrat"/>
      </rPr>
      <t>Enter your Branch Code: GD / KR / LO / OS / RZ / WA / WR / ZG</t>
    </r>
  </si>
  <si>
    <t>C</t>
  </si>
  <si>
    <r>
      <rPr>
        <b/>
        <sz val="11"/>
        <color theme="1"/>
        <rFont val="Montserrat"/>
      </rPr>
      <t xml:space="preserve">ORDER NUMBER: </t>
    </r>
    <r>
      <rPr>
        <sz val="11"/>
        <color theme="1"/>
        <rFont val="Montserrat"/>
      </rPr>
      <t>Enter the order number given by the Branch to the invoice / payroll: GDA/000; OSO/000; OSS/000</t>
    </r>
  </si>
  <si>
    <r>
      <rPr>
        <b/>
        <sz val="11"/>
        <color theme="1"/>
        <rFont val="Montserrat"/>
      </rPr>
      <t xml:space="preserve">DATE OF INVOICE: </t>
    </r>
    <r>
      <rPr>
        <sz val="11"/>
        <color theme="1"/>
        <rFont val="Montserrat"/>
      </rPr>
      <t>Enter the date of invoice / payroll using the format DD/MM/YYYY</t>
    </r>
  </si>
  <si>
    <r>
      <rPr>
        <b/>
        <sz val="11"/>
        <color theme="1"/>
        <rFont val="Montserrat"/>
      </rPr>
      <t xml:space="preserve">NUMBER OF INVOICE: </t>
    </r>
    <r>
      <rPr>
        <sz val="11"/>
        <color theme="1"/>
        <rFont val="Montserrat"/>
      </rPr>
      <t>Enter the number of the invoice shown in the invoice / payroll</t>
    </r>
  </si>
  <si>
    <t>F</t>
  </si>
  <si>
    <r>
      <rPr>
        <b/>
        <sz val="11"/>
        <color theme="1"/>
        <rFont val="Montserrat"/>
      </rPr>
      <t xml:space="preserve">DESCRIPTION: </t>
    </r>
    <r>
      <rPr>
        <sz val="11"/>
        <color theme="1"/>
        <rFont val="Montserrat"/>
      </rPr>
      <t>Provide with a short description of the service  / item / payroll</t>
    </r>
  </si>
  <si>
    <t>G</t>
  </si>
  <si>
    <r>
      <rPr>
        <b/>
        <sz val="11"/>
        <color theme="1"/>
        <rFont val="Montserrat"/>
      </rPr>
      <t xml:space="preserve">NAME OF SUPPLIER: </t>
    </r>
    <r>
      <rPr>
        <sz val="11"/>
        <color theme="1"/>
        <rFont val="Montserrat"/>
      </rPr>
      <t>Enter the name of the provider shown in the invoice / payroll</t>
    </r>
  </si>
  <si>
    <t>H</t>
  </si>
  <si>
    <r>
      <rPr>
        <b/>
        <sz val="11"/>
        <color theme="1"/>
        <rFont val="Montserrat"/>
      </rPr>
      <t xml:space="preserve">BUDGET LINE: </t>
    </r>
    <r>
      <rPr>
        <sz val="11"/>
        <color theme="1"/>
        <rFont val="Montserrat"/>
      </rPr>
      <t>Allocate the invoice / payroll to a budget line from the dropdown menu</t>
    </r>
  </si>
  <si>
    <t>I</t>
  </si>
  <si>
    <r>
      <rPr>
        <b/>
        <sz val="11"/>
        <color theme="1"/>
        <rFont val="Montserrat"/>
      </rPr>
      <t xml:space="preserve">INVOICE TOTAL AMOUNT </t>
    </r>
    <r>
      <rPr>
        <b/>
        <sz val="11"/>
        <color rgb="FFC00000"/>
        <rFont val="Montserrat"/>
      </rPr>
      <t>(in PLN)</t>
    </r>
    <r>
      <rPr>
        <b/>
        <sz val="11"/>
        <color theme="1"/>
        <rFont val="Montserrat"/>
      </rPr>
      <t xml:space="preserve">: </t>
    </r>
    <r>
      <rPr>
        <sz val="11"/>
        <color theme="1"/>
        <rFont val="Montserrat"/>
      </rPr>
      <t>Enter the TOTAL AMOUNT of the invoice / payroll</t>
    </r>
  </si>
  <si>
    <r>
      <rPr>
        <b/>
        <sz val="11"/>
        <color theme="1"/>
        <rFont val="Montserrat"/>
      </rPr>
      <t xml:space="preserve">AMOUNT CHARGED TO PROJECT </t>
    </r>
    <r>
      <rPr>
        <b/>
        <sz val="11"/>
        <color rgb="FFC00000"/>
        <rFont val="Montserrat"/>
      </rPr>
      <t>(in PLN)</t>
    </r>
    <r>
      <rPr>
        <b/>
        <sz val="11"/>
        <color theme="1"/>
        <rFont val="Montserrat"/>
      </rPr>
      <t xml:space="preserve">: </t>
    </r>
    <r>
      <rPr>
        <sz val="11"/>
        <color theme="1"/>
        <rFont val="Montserrat"/>
      </rPr>
      <t>Enter the AMOUNT of the invoice / payroll charged to project</t>
    </r>
  </si>
  <si>
    <t>K</t>
  </si>
  <si>
    <r>
      <rPr>
        <b/>
        <sz val="11"/>
        <color theme="1"/>
        <rFont val="Montserrat"/>
      </rPr>
      <t xml:space="preserve">PAYMENT METHOD: </t>
    </r>
    <r>
      <rPr>
        <sz val="11"/>
        <color theme="1"/>
        <rFont val="Montserrat"/>
      </rPr>
      <t>Enter the payment method. If the payment has been made through Bank Check, please enter check number as well</t>
    </r>
  </si>
  <si>
    <r>
      <rPr>
        <b/>
        <sz val="11"/>
        <color theme="1"/>
        <rFont val="Montserrat"/>
      </rPr>
      <t xml:space="preserve">DATE OF PAYMENT: </t>
    </r>
    <r>
      <rPr>
        <sz val="11"/>
        <color theme="1"/>
        <rFont val="Montserrat"/>
      </rPr>
      <t>Enter the date when the invoice / payroll was paid using the format DD/MM/YYYY</t>
    </r>
  </si>
  <si>
    <r>
      <rPr>
        <b/>
        <sz val="11"/>
        <color theme="1"/>
        <rFont val="Montserrat"/>
      </rPr>
      <t>COMMENTS:</t>
    </r>
    <r>
      <rPr>
        <sz val="11"/>
        <color theme="1"/>
        <rFont val="Montserrat"/>
      </rPr>
      <t xml:space="preserve"> Enter any additional comments to the invoice</t>
    </r>
  </si>
  <si>
    <t>Local Staff worksheet:</t>
  </si>
  <si>
    <t>This worksheet must be completed with the staff dedicated to the PCK Employment project and updated and/or amended following any change</t>
  </si>
  <si>
    <t>Data should only be entered in the colored cells, use one file per person</t>
  </si>
  <si>
    <r>
      <rPr>
        <b/>
        <sz val="11"/>
        <color theme="1"/>
        <rFont val="Montserrat"/>
      </rPr>
      <t xml:space="preserve">NAME: </t>
    </r>
    <r>
      <rPr>
        <sz val="11"/>
        <color theme="1"/>
        <rFont val="Montserrat"/>
      </rPr>
      <t>Enter Name and Family Name of employee</t>
    </r>
  </si>
  <si>
    <t>C:D</t>
  </si>
  <si>
    <r>
      <rPr>
        <b/>
        <sz val="11"/>
        <color theme="1"/>
        <rFont val="Montserrat"/>
      </rPr>
      <t>POSITION:</t>
    </r>
    <r>
      <rPr>
        <sz val="11"/>
        <color theme="1"/>
        <rFont val="Montserrat"/>
      </rPr>
      <t xml:space="preserve"> Enter the position that the employee will perform in the PCK Employment project</t>
    </r>
  </si>
  <si>
    <t>E:F</t>
  </si>
  <si>
    <r>
      <rPr>
        <b/>
        <sz val="11"/>
        <color theme="1"/>
        <rFont val="Montserrat"/>
      </rPr>
      <t xml:space="preserve">BUDGET LINE: </t>
    </r>
    <r>
      <rPr>
        <sz val="11"/>
        <color theme="1"/>
        <rFont val="Montserrat"/>
      </rPr>
      <t>Allocate the positon to a budget line from the dropdown menu</t>
    </r>
  </si>
  <si>
    <r>
      <rPr>
        <b/>
        <sz val="11"/>
        <color theme="1"/>
        <rFont val="Montserrat"/>
      </rPr>
      <t xml:space="preserve">TOTAL # OF MONTHS: </t>
    </r>
    <r>
      <rPr>
        <sz val="11"/>
        <color theme="1"/>
        <rFont val="Montserrat"/>
      </rPr>
      <t>Enter the number of months that the employee will work in the project</t>
    </r>
  </si>
  <si>
    <r>
      <rPr>
        <b/>
        <sz val="11"/>
        <color theme="1"/>
        <rFont val="Montserrat"/>
      </rPr>
      <t xml:space="preserve">TOTAL AMOUNT </t>
    </r>
    <r>
      <rPr>
        <b/>
        <sz val="11"/>
        <color rgb="FFC00000"/>
        <rFont val="Montserrat"/>
      </rPr>
      <t>(in PLN)</t>
    </r>
    <r>
      <rPr>
        <b/>
        <sz val="11"/>
        <color theme="1"/>
        <rFont val="Montserrat"/>
      </rPr>
      <t xml:space="preserve">: </t>
    </r>
    <r>
      <rPr>
        <sz val="11"/>
        <color theme="1"/>
        <rFont val="Montserrat"/>
      </rPr>
      <t>Enter the total amount in PLN of the position for the whole project period</t>
    </r>
  </si>
  <si>
    <r>
      <rPr>
        <b/>
        <sz val="11"/>
        <color theme="1"/>
        <rFont val="Montserrat"/>
      </rPr>
      <t xml:space="preserve">MONTHLY AMOUNT </t>
    </r>
    <r>
      <rPr>
        <b/>
        <sz val="11"/>
        <color rgb="FFC00000"/>
        <rFont val="Montserrat"/>
      </rPr>
      <t>(in PLN)</t>
    </r>
    <r>
      <rPr>
        <b/>
        <sz val="11"/>
        <color theme="1"/>
        <rFont val="Montserrat"/>
      </rPr>
      <t xml:space="preserve">: </t>
    </r>
    <r>
      <rPr>
        <sz val="11"/>
        <color theme="1"/>
        <rFont val="Montserrat"/>
      </rPr>
      <t>Shows the monthly amount in PLN of the position</t>
    </r>
  </si>
  <si>
    <r>
      <rPr>
        <b/>
        <sz val="11"/>
        <color theme="1"/>
        <rFont val="Montserrat"/>
      </rPr>
      <t xml:space="preserve">TIMESHEET: </t>
    </r>
    <r>
      <rPr>
        <sz val="11"/>
        <color theme="1"/>
        <rFont val="Montserrat"/>
      </rPr>
      <t>Enter if the employee fills in a timesheet to record the daily time dedicated to the project. Timesheets must be available as Mean of Verification</t>
    </r>
  </si>
  <si>
    <t>P</t>
  </si>
  <si>
    <r>
      <rPr>
        <b/>
        <sz val="11"/>
        <color theme="1"/>
        <rFont val="Montserrat"/>
      </rPr>
      <t>COMMENTS:</t>
    </r>
    <r>
      <rPr>
        <sz val="11"/>
        <color theme="1"/>
        <rFont val="Montserrat"/>
      </rPr>
      <t xml:space="preserve"> Enter any additional comments to the position</t>
    </r>
  </si>
  <si>
    <t>Contracts &amp; Procurements worksheet:</t>
  </si>
  <si>
    <t>This worksheet must be completed every quarter with the contracts / agreements signed with providers of services / items related to the project and and updated and/or amended following any change</t>
  </si>
  <si>
    <t>Data should only be entered in the colored cells, use one file per contract / agreement</t>
  </si>
  <si>
    <r>
      <rPr>
        <b/>
        <sz val="11"/>
        <color theme="1"/>
        <rFont val="Montserrat"/>
      </rPr>
      <t xml:space="preserve">TYPE OF PROCUREMENT: </t>
    </r>
    <r>
      <rPr>
        <sz val="11"/>
        <color theme="1"/>
        <rFont val="Montserrat"/>
      </rPr>
      <t>Enter type of service</t>
    </r>
  </si>
  <si>
    <t>C:E</t>
  </si>
  <si>
    <r>
      <rPr>
        <b/>
        <sz val="11"/>
        <color theme="1"/>
        <rFont val="Montserrat"/>
      </rPr>
      <t>DESCRIPTION:</t>
    </r>
    <r>
      <rPr>
        <sz val="11"/>
        <color theme="1"/>
        <rFont val="Montserrat"/>
      </rPr>
      <t xml:space="preserve"> Provide with a short description of the contract / procurement</t>
    </r>
  </si>
  <si>
    <t>F:G</t>
  </si>
  <si>
    <r>
      <rPr>
        <b/>
        <sz val="11"/>
        <color theme="1"/>
        <rFont val="Montserrat"/>
      </rPr>
      <t xml:space="preserve">SELECTION PROCEDURE FOLLOWED: </t>
    </r>
    <r>
      <rPr>
        <sz val="11"/>
        <color theme="1"/>
        <rFont val="Montserrat"/>
      </rPr>
      <t>Explain the procedure followed to select the provider</t>
    </r>
  </si>
  <si>
    <t>I:K</t>
  </si>
  <si>
    <r>
      <rPr>
        <b/>
        <sz val="11"/>
        <color theme="1"/>
        <rFont val="Montserrat"/>
      </rPr>
      <t xml:space="preserve">NAME OF THE SELECTED SUPPLIER &amp; COUNTRY: </t>
    </r>
    <r>
      <rPr>
        <sz val="11"/>
        <color theme="1"/>
        <rFont val="Montserrat"/>
      </rPr>
      <t>Enter the name and the country where the company or professional is legally based</t>
    </r>
  </si>
  <si>
    <t>M</t>
  </si>
  <si>
    <r>
      <rPr>
        <b/>
        <sz val="11"/>
        <color theme="1"/>
        <rFont val="Montserrat"/>
      </rPr>
      <t xml:space="preserve">TOTAL AMOUNT </t>
    </r>
    <r>
      <rPr>
        <b/>
        <sz val="11"/>
        <color rgb="FFC00000"/>
        <rFont val="Montserrat"/>
      </rPr>
      <t>(in PLN)</t>
    </r>
    <r>
      <rPr>
        <b/>
        <sz val="11"/>
        <color theme="1"/>
        <rFont val="Montserrat"/>
      </rPr>
      <t xml:space="preserve">: </t>
    </r>
    <r>
      <rPr>
        <sz val="11"/>
        <color theme="1"/>
        <rFont val="Montserrat"/>
      </rPr>
      <t>Enter the total amount in PLN of the contract</t>
    </r>
  </si>
  <si>
    <t>O</t>
  </si>
  <si>
    <r>
      <rPr>
        <b/>
        <sz val="11"/>
        <color theme="1"/>
        <rFont val="Montserrat"/>
      </rPr>
      <t>RELATED INVOICE ORDER(S):</t>
    </r>
    <r>
      <rPr>
        <sz val="11"/>
        <color theme="1"/>
        <rFont val="Montserrat"/>
      </rPr>
      <t xml:space="preserve"> Enter all the invoce orders related to the contract / procurement</t>
    </r>
  </si>
  <si>
    <t>Q</t>
  </si>
  <si>
    <r>
      <rPr>
        <b/>
        <sz val="11"/>
        <color theme="1"/>
        <rFont val="Montserrat"/>
      </rPr>
      <t>COMMENTS:</t>
    </r>
    <r>
      <rPr>
        <sz val="11"/>
        <color theme="1"/>
        <rFont val="Montserrat"/>
      </rPr>
      <t xml:space="preserve"> Enter any additional comments to the contract / procurement</t>
    </r>
  </si>
  <si>
    <t>Budget 2023 - 2024</t>
  </si>
  <si>
    <t>TRANSFERS</t>
  </si>
  <si>
    <t>Mark "x" in budget line picked by branch</t>
  </si>
  <si>
    <t>in EUROS</t>
  </si>
  <si>
    <t>Branch:</t>
  </si>
  <si>
    <t>Branch name - Polskiego Czerwonego Krzyża</t>
  </si>
  <si>
    <t>Exchange Rate
EUR / PLN</t>
  </si>
  <si>
    <t>Project:</t>
  </si>
  <si>
    <t>PCK Employment Project</t>
  </si>
  <si>
    <t>Date:</t>
  </si>
  <si>
    <t>Period:</t>
  </si>
  <si>
    <t>01/11/2023 to 31/10/2024</t>
  </si>
  <si>
    <t>EUR:</t>
  </si>
  <si>
    <t>Total Budget for the period (EUR):</t>
  </si>
  <si>
    <t>PLN:</t>
  </si>
  <si>
    <r>
      <t xml:space="preserve">Estimated amounts in PLN are being shown for informational purpose only
</t>
    </r>
    <r>
      <rPr>
        <sz val="14"/>
        <color theme="0"/>
        <rFont val="Montserrat"/>
      </rPr>
      <t>and have been calculated using the first transfer exchange rate</t>
    </r>
  </si>
  <si>
    <t>Rate:</t>
  </si>
  <si>
    <t>%:</t>
  </si>
  <si>
    <t>Line</t>
  </si>
  <si>
    <t>Cost</t>
  </si>
  <si>
    <t>Unit</t>
  </si>
  <si>
    <t># units</t>
  </si>
  <si>
    <t>Unit value</t>
  </si>
  <si>
    <t>TOTAL COSTS</t>
  </si>
  <si>
    <t>%</t>
  </si>
  <si>
    <t>Comments</t>
  </si>
  <si>
    <t>TOTAL AMOUNT</t>
  </si>
  <si>
    <t>1st Transfer</t>
  </si>
  <si>
    <t>2nd Transfer</t>
  </si>
  <si>
    <t>3rd Transfer</t>
  </si>
  <si>
    <t>Check
1</t>
  </si>
  <si>
    <t>Check
2</t>
  </si>
  <si>
    <t>x</t>
  </si>
  <si>
    <t>(in EUR)</t>
  </si>
  <si>
    <t>(in PLN)</t>
  </si>
  <si>
    <t>a</t>
  </si>
  <si>
    <t>1. HUMAN RESOURCES</t>
  </si>
  <si>
    <t>Salaries (gross salaries including social security charges and other related costs)</t>
  </si>
  <si>
    <t>1.1 Project Manager</t>
  </si>
  <si>
    <t>1.2 Project Assistant</t>
  </si>
  <si>
    <t>1.3 Project Accountant</t>
  </si>
  <si>
    <t>1.4 Labor Counsellor</t>
  </si>
  <si>
    <t>Subtotal 1. Human Resources</t>
  </si>
  <si>
    <t>2. EQUIPMENT AND SUPPLIES</t>
  </si>
  <si>
    <t>2.1 Vehicle costs</t>
  </si>
  <si>
    <t>2.2 Laptop</t>
  </si>
  <si>
    <t>2.3 Printer</t>
  </si>
  <si>
    <t>2.4 Consumables - Office Supplies</t>
  </si>
  <si>
    <t>2.5 Visibility - brochures - roll-up - Vests</t>
  </si>
  <si>
    <t>2.6 Training equipment (dummy, bed, accessories…)</t>
  </si>
  <si>
    <t>2.7 Telecommunications (devices and plans)</t>
  </si>
  <si>
    <t>2.8 Projector</t>
  </si>
  <si>
    <t>2.9 Speaker</t>
  </si>
  <si>
    <t>2.10 Water filtering dispenses</t>
  </si>
  <si>
    <t>2.11 Screen</t>
  </si>
  <si>
    <t>2.12 Organization of meetings</t>
  </si>
  <si>
    <t>Subtotal 2. Equipment and Supplies</t>
  </si>
  <si>
    <t>3. ACTIVITY AND SERVICES</t>
  </si>
  <si>
    <t>3.1 Psychological consultations</t>
  </si>
  <si>
    <t>3.2 Legal consultations</t>
  </si>
  <si>
    <t>3.3 Services of an official translator</t>
  </si>
  <si>
    <t>3.4 Polish language courses</t>
  </si>
  <si>
    <t>3.5 English language courses</t>
  </si>
  <si>
    <t>3.6 B_Interpersonal skills</t>
  </si>
  <si>
    <t>3.7 T_Driver's License Type B</t>
  </si>
  <si>
    <t>3.8 T_First AID</t>
  </si>
  <si>
    <t>3.9 T_Sanitary epidemiological certificate</t>
  </si>
  <si>
    <t>3.10 T_How to open your own business</t>
  </si>
  <si>
    <t>3.11 T_Usage of electronic payment terminal</t>
  </si>
  <si>
    <t>3.12 D_Digital Skills</t>
  </si>
  <si>
    <t>3.13 V_Social media</t>
  </si>
  <si>
    <t>3.14 V_Tailoring (seamstresses)</t>
  </si>
  <si>
    <t>3.15 V_Forklift and warehouses</t>
  </si>
  <si>
    <t>3.16 V_The individual mass event security course</t>
  </si>
  <si>
    <t>3.17 V_Driver's License Special Vehicle</t>
  </si>
  <si>
    <t>3.18 V_Sisters of PCK (care sector)</t>
  </si>
  <si>
    <t>3.19 V_Kindergarten assistant</t>
  </si>
  <si>
    <t>3.20 V_Teachers' Assistant</t>
  </si>
  <si>
    <t>3.21 V_Accounting courses</t>
  </si>
  <si>
    <t>3.22 V_HR and payrol</t>
  </si>
  <si>
    <t>3.23 V_Medical Records Clerk</t>
  </si>
  <si>
    <t>3.24 V_Human Resources</t>
  </si>
  <si>
    <t>3.25 V_Beauty sector</t>
  </si>
  <si>
    <t>3.26 V_Physiotherapist</t>
  </si>
  <si>
    <t>3.27 V_Bartending / waiter</t>
  </si>
  <si>
    <t>3.28 V_Cooking</t>
  </si>
  <si>
    <t>3.29 V_Confectioner</t>
  </si>
  <si>
    <t>3.30 V_Floral Specialist</t>
  </si>
  <si>
    <t>3.31 V_Welding Specialist</t>
  </si>
  <si>
    <t>Subtotal 3. Activity and Services</t>
  </si>
  <si>
    <t>4. CONDITIONAL CASH ASSISTANCE</t>
  </si>
  <si>
    <t>4.1. VET Conditional cash assistance</t>
  </si>
  <si>
    <t>4.2  TRANSPORT Conditional cash assistance</t>
  </si>
  <si>
    <t>4.3  CARE Conditional cash assistance</t>
  </si>
  <si>
    <t>Subtotal 4. Conditional Cash Assistance</t>
  </si>
  <si>
    <t>5. OTHER</t>
  </si>
  <si>
    <t>5.1 Organization of project coordination offline meeting</t>
  </si>
  <si>
    <t>5.2 Travel costs for the participation in project coordination offline meetings</t>
  </si>
  <si>
    <t>Subtotal 5. Other</t>
  </si>
  <si>
    <t>Total Budget</t>
  </si>
  <si>
    <t>Follow-up 2023 - 2024</t>
  </si>
  <si>
    <t>Select here only "a" and "x"</t>
  </si>
  <si>
    <t>REPORTING PERIOD:</t>
  </si>
  <si>
    <t>CUMULATED EXPENDITURE PER QUARTER</t>
  </si>
  <si>
    <t>Estimated amounts in PLN as per first transfer exchange rate</t>
  </si>
  <si>
    <t>BALANCE AMOUNT</t>
  </si>
  <si>
    <t>EXPENDITURE</t>
  </si>
  <si>
    <t>against transfers</t>
  </si>
  <si>
    <t>against TOTAL</t>
  </si>
  <si>
    <t>Q4</t>
  </si>
  <si>
    <t>Q1</t>
  </si>
  <si>
    <t>Q2</t>
  </si>
  <si>
    <t>Q3</t>
  </si>
  <si>
    <t>Q4 final</t>
  </si>
  <si>
    <t>Q4 FINAL</t>
  </si>
  <si>
    <t>out of range</t>
  </si>
  <si>
    <t>Table:</t>
  </si>
  <si>
    <t>BudgetLines</t>
  </si>
  <si>
    <t>List of invoices 2023 - 2024</t>
  </si>
  <si>
    <t>TIP:</t>
  </si>
  <si>
    <t>Cómo Eliminar los Espacios en Blanco de Listas Desplegables en Excel Dinámicamente ¡Intenta esto! - YouTube</t>
  </si>
  <si>
    <t>Formula:</t>
  </si>
  <si>
    <t xml:space="preserve"> =$U$14:INDICE(BudgetLines[Additional];SUMAPRODUCTO((BudgetLines[Additional]&lt;&gt;"")*1))</t>
  </si>
  <si>
    <t>List:</t>
  </si>
  <si>
    <t>BudgetListWithoutSpaces</t>
  </si>
  <si>
    <t>Reporting currency</t>
  </si>
  <si>
    <t>PLN</t>
  </si>
  <si>
    <t>Invoices from:</t>
  </si>
  <si>
    <t>to:</t>
  </si>
  <si>
    <r>
      <rPr>
        <b/>
        <sz val="10"/>
        <color theme="1"/>
        <rFont val="Montserrat"/>
      </rPr>
      <t>BRANCH</t>
    </r>
    <r>
      <rPr>
        <sz val="10"/>
        <color theme="1"/>
        <rFont val="Montserrat"/>
      </rPr>
      <t xml:space="preserve">
(AA)</t>
    </r>
  </si>
  <si>
    <r>
      <rPr>
        <b/>
        <sz val="10"/>
        <color theme="1"/>
        <rFont val="Montserrat"/>
      </rPr>
      <t>ORDER NUMBER</t>
    </r>
    <r>
      <rPr>
        <sz val="10"/>
        <color theme="1"/>
        <rFont val="Montserrat"/>
      </rPr>
      <t xml:space="preserve">
(AAA/000)</t>
    </r>
  </si>
  <si>
    <r>
      <rPr>
        <b/>
        <sz val="10"/>
        <color theme="1"/>
        <rFont val="Montserrat"/>
      </rPr>
      <t>DATE OF INVOICE</t>
    </r>
    <r>
      <rPr>
        <sz val="10"/>
        <color theme="1"/>
        <rFont val="Montserrat"/>
      </rPr>
      <t xml:space="preserve">
(DD/MM/YYYY)</t>
    </r>
  </si>
  <si>
    <t>NUMBER OF INVOICE</t>
  </si>
  <si>
    <t>DESCRIPTION</t>
  </si>
  <si>
    <t>NAME OF SUPPLIER</t>
  </si>
  <si>
    <t>BUDGET LINE</t>
  </si>
  <si>
    <r>
      <t xml:space="preserve">INVOICE
TOTAL AMOUNT
</t>
    </r>
    <r>
      <rPr>
        <b/>
        <sz val="10"/>
        <color rgb="FFC00000"/>
        <rFont val="Montserrat"/>
      </rPr>
      <t>(in PLN)</t>
    </r>
  </si>
  <si>
    <r>
      <t xml:space="preserve">AMOUNT CHARGED TO PROJECT
</t>
    </r>
    <r>
      <rPr>
        <b/>
        <sz val="10"/>
        <color rgb="FFC00000"/>
        <rFont val="Montserrat"/>
      </rPr>
      <t>(in PLN)</t>
    </r>
  </si>
  <si>
    <r>
      <t xml:space="preserve">PAYMENT METHOD
</t>
    </r>
    <r>
      <rPr>
        <sz val="10"/>
        <color theme="1"/>
        <rFont val="Montserrat"/>
      </rPr>
      <t>(Tranfer, Bank check, cash)</t>
    </r>
  </si>
  <si>
    <r>
      <rPr>
        <b/>
        <sz val="10"/>
        <color theme="1"/>
        <rFont val="Montserrat"/>
      </rPr>
      <t>DATE OF PAYMENT</t>
    </r>
    <r>
      <rPr>
        <sz val="10"/>
        <color theme="1"/>
        <rFont val="Montserrat"/>
      </rPr>
      <t xml:space="preserve">
(DD/MM/YYYY)</t>
    </r>
  </si>
  <si>
    <t>COMMENTS</t>
  </si>
  <si>
    <t>Check 1</t>
  </si>
  <si>
    <t>Additional</t>
  </si>
  <si>
    <t>List of Staff 2023 - 2024</t>
  </si>
  <si>
    <t>STAFF HIRED W/ LABOR CONTRACT</t>
  </si>
  <si>
    <t>NAME</t>
  </si>
  <si>
    <t>POSITION</t>
  </si>
  <si>
    <t>TOTAL # OF MONTHS</t>
  </si>
  <si>
    <t>TOTAL
AMOUNT</t>
  </si>
  <si>
    <t>MONTHLY AMOUNT</t>
  </si>
  <si>
    <t>TIMESHEET</t>
  </si>
  <si>
    <t>YES</t>
  </si>
  <si>
    <t>NO</t>
  </si>
  <si>
    <t>Contracts &amp; procurements 2023 - 2024</t>
  </si>
  <si>
    <t>TYPE OF PROCUREMENT</t>
  </si>
  <si>
    <t>SELECTION PROCEDURE FOLLOWED</t>
  </si>
  <si>
    <t>NAME OF THE SELECTED SUPPLIER &amp; COUNTRY</t>
  </si>
  <si>
    <t>RELATED INVOICE ORDERS</t>
  </si>
  <si>
    <t>Legal / PSS / Training / Accounting / Labor Counselling…</t>
  </si>
  <si>
    <r>
      <t xml:space="preserve">Competitive negotiated procedure / Announcement / </t>
    </r>
    <r>
      <rPr>
        <sz val="11"/>
        <color theme="1"/>
        <rFont val="Calibri"/>
        <family val="2"/>
      </rPr>
      <t>≥ 3</t>
    </r>
    <r>
      <rPr>
        <sz val="11"/>
        <color theme="1"/>
        <rFont val="Montserrat"/>
      </rPr>
      <t xml:space="preserve"> quotes…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</si>
</sst>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00\ &quot;€&quot;"/>
    <numFmt numFmtId="165" formatCode="_-* #,##0.00\ [$€-C0A]_-;\-* #,##0.00\ [$€-C0A]_-;_-* &quot;-&quot;??\ [$€-C0A]_-;_-@_-"/>
    <numFmt numFmtId="166" formatCode="_-* #,##0.00\ [$zł-415]_-;\-* #,##0.00\ [$zł-415]_-;_-* &quot;-&quot;??\ [$zł-415]_-;_-@_-"/>
  </numFmts>
  <fonts count="40" x14ac:knownFonts="1">
    <font>
      <sz val="11"/>
      <color theme="1"/>
      <name val="Calibri"/>
      <family val="2"/>
      <scheme val="minor"/>
    </font>
    <font>
      <sz val="11"/>
      <color theme="1"/>
      <name val="Calibri"/>
      <family val="2"/>
      <scheme val="minor"/>
    </font>
    <font>
      <sz val="11"/>
      <color theme="1"/>
      <name val="Montserrat"/>
    </font>
    <font>
      <b/>
      <sz val="14"/>
      <color theme="1"/>
      <name val="Montserrat"/>
    </font>
    <font>
      <b/>
      <sz val="22"/>
      <color theme="1"/>
      <name val="Montserrat"/>
    </font>
    <font>
      <b/>
      <sz val="22"/>
      <color rgb="FFC00000"/>
      <name val="Montserrat"/>
    </font>
    <font>
      <sz val="11"/>
      <color rgb="FFC00000"/>
      <name val="Montserrat"/>
    </font>
    <font>
      <b/>
      <sz val="11"/>
      <color rgb="FFC00000"/>
      <name val="Montserrat"/>
    </font>
    <font>
      <sz val="12"/>
      <color theme="1"/>
      <name val="Montserrat"/>
    </font>
    <font>
      <b/>
      <sz val="12"/>
      <color rgb="FFC00000"/>
      <name val="Montserrat"/>
    </font>
    <font>
      <b/>
      <sz val="12"/>
      <name val="Montserrat"/>
    </font>
    <font>
      <sz val="12"/>
      <name val="Montserrat"/>
    </font>
    <font>
      <b/>
      <sz val="11"/>
      <color theme="1"/>
      <name val="Montserrat"/>
    </font>
    <font>
      <b/>
      <sz val="18"/>
      <color theme="1"/>
      <name val="Montserrat"/>
    </font>
    <font>
      <b/>
      <sz val="18"/>
      <color theme="0"/>
      <name val="Montserrat"/>
    </font>
    <font>
      <sz val="14"/>
      <color rgb="FFC00000"/>
      <name val="Montserrat"/>
    </font>
    <font>
      <b/>
      <sz val="11"/>
      <color rgb="FF0070C0"/>
      <name val="Montserrat"/>
    </font>
    <font>
      <sz val="11"/>
      <color rgb="FF0070C0"/>
      <name val="Montserrat"/>
    </font>
    <font>
      <sz val="10"/>
      <color theme="1"/>
      <name val="Montserrat"/>
    </font>
    <font>
      <sz val="11"/>
      <name val="Montserrat"/>
    </font>
    <font>
      <i/>
      <sz val="10"/>
      <color theme="1"/>
      <name val="Montserrat"/>
    </font>
    <font>
      <b/>
      <i/>
      <sz val="11"/>
      <color theme="1"/>
      <name val="Montserrat"/>
    </font>
    <font>
      <i/>
      <sz val="11"/>
      <color theme="1"/>
      <name val="Montserrat"/>
    </font>
    <font>
      <b/>
      <i/>
      <sz val="14"/>
      <color theme="1"/>
      <name val="Montserrat"/>
    </font>
    <font>
      <i/>
      <sz val="14"/>
      <color theme="1"/>
      <name val="Montserrat"/>
    </font>
    <font>
      <b/>
      <sz val="14"/>
      <name val="Montserrat"/>
    </font>
    <font>
      <b/>
      <sz val="11"/>
      <color rgb="FFFF0000"/>
      <name val="Montserrat"/>
    </font>
    <font>
      <b/>
      <sz val="16"/>
      <color theme="1"/>
      <name val="Montserrat"/>
    </font>
    <font>
      <b/>
      <sz val="10"/>
      <color theme="1"/>
      <name val="Montserrat"/>
    </font>
    <font>
      <b/>
      <sz val="10"/>
      <color rgb="FFC00000"/>
      <name val="Montserrat"/>
    </font>
    <font>
      <b/>
      <sz val="10"/>
      <color rgb="FF0070C0"/>
      <name val="Montserrat"/>
    </font>
    <font>
      <sz val="11"/>
      <color theme="4"/>
      <name val="Montserrat"/>
    </font>
    <font>
      <u/>
      <sz val="11"/>
      <color theme="10"/>
      <name val="Calibri"/>
      <family val="2"/>
      <scheme val="minor"/>
    </font>
    <font>
      <b/>
      <sz val="11"/>
      <name val="Montserrat"/>
    </font>
    <font>
      <sz val="11"/>
      <color theme="1"/>
      <name val="Calibri"/>
      <family val="2"/>
    </font>
    <font>
      <b/>
      <sz val="14"/>
      <color theme="0"/>
      <name val="Montserrat"/>
    </font>
    <font>
      <sz val="14"/>
      <color theme="0"/>
      <name val="Montserrat"/>
    </font>
    <font>
      <b/>
      <sz val="18"/>
      <color rgb="FFC00000"/>
      <name val="Montserrat"/>
    </font>
    <font>
      <sz val="14"/>
      <color theme="1"/>
      <name val="Montserrat"/>
    </font>
    <font>
      <b/>
      <sz val="14"/>
      <color rgb="FFC00000"/>
      <name val="Montserrat"/>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AA0A6"/>
        <bgColor indexed="64"/>
      </patternFill>
    </fill>
    <fill>
      <patternFill patternType="solid">
        <fgColor rgb="FFF5333F"/>
        <bgColor indexed="64"/>
      </patternFill>
    </fill>
    <fill>
      <patternFill patternType="solid">
        <fgColor theme="0" tint="-0.249977111117893"/>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2" fillId="0" borderId="0" applyNumberFormat="0" applyFill="0" applyBorder="0" applyAlignment="0" applyProtection="0"/>
  </cellStyleXfs>
  <cellXfs count="320">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2" fillId="2" borderId="0" xfId="0" applyFont="1" applyFill="1"/>
    <xf numFmtId="0" fontId="2" fillId="2" borderId="0" xfId="0" applyFont="1" applyFill="1" applyAlignment="1">
      <alignment horizontal="center" vertical="top"/>
    </xf>
    <xf numFmtId="0" fontId="8" fillId="2" borderId="0" xfId="0" applyFont="1" applyFill="1" applyAlignment="1">
      <alignment vertical="top"/>
    </xf>
    <xf numFmtId="0" fontId="8" fillId="2" borderId="0" xfId="0" applyFont="1" applyFill="1"/>
    <xf numFmtId="0" fontId="7" fillId="2" borderId="0" xfId="0" applyFont="1" applyFill="1" applyAlignment="1">
      <alignment vertical="top"/>
    </xf>
    <xf numFmtId="0" fontId="7" fillId="2" borderId="0" xfId="0" applyFont="1" applyFill="1"/>
    <xf numFmtId="0" fontId="12" fillId="2" borderId="1" xfId="0" applyFont="1" applyFill="1" applyBorder="1" applyAlignment="1">
      <alignment horizontal="center" vertical="top"/>
    </xf>
    <xf numFmtId="0" fontId="12" fillId="2" borderId="0" xfId="0" applyFont="1" applyFill="1" applyAlignment="1">
      <alignment horizontal="center" vertical="top"/>
    </xf>
    <xf numFmtId="3" fontId="8" fillId="4" borderId="2" xfId="0" applyNumberFormat="1" applyFont="1" applyFill="1" applyBorder="1" applyAlignment="1">
      <alignment horizontal="center" vertical="top"/>
    </xf>
    <xf numFmtId="0" fontId="13" fillId="2" borderId="0" xfId="0" applyFont="1" applyFill="1" applyAlignment="1">
      <alignment vertical="top"/>
    </xf>
    <xf numFmtId="0" fontId="13" fillId="2" borderId="0" xfId="0" applyFont="1" applyFill="1" applyAlignment="1">
      <alignment horizontal="right" vertical="top"/>
    </xf>
    <xf numFmtId="0" fontId="3" fillId="2" borderId="0" xfId="0" applyFont="1" applyFill="1" applyAlignment="1">
      <alignment horizontal="right" vertical="top"/>
    </xf>
    <xf numFmtId="0" fontId="3" fillId="2" borderId="0" xfId="0" applyFont="1" applyFill="1" applyAlignment="1">
      <alignment horizontal="left" vertical="top"/>
    </xf>
    <xf numFmtId="0" fontId="13" fillId="2" borderId="0" xfId="0" applyFont="1" applyFill="1" applyAlignment="1">
      <alignment horizontal="right" vertical="center"/>
    </xf>
    <xf numFmtId="0" fontId="15" fillId="2" borderId="0" xfId="0" applyFont="1" applyFill="1" applyAlignment="1">
      <alignment horizontal="center" vertical="top" wrapText="1"/>
    </xf>
    <xf numFmtId="0" fontId="12" fillId="6" borderId="0" xfId="0" applyFont="1" applyFill="1" applyAlignment="1">
      <alignment horizontal="center" vertical="top"/>
    </xf>
    <xf numFmtId="0" fontId="12" fillId="2" borderId="9" xfId="0" applyFont="1" applyFill="1" applyBorder="1" applyAlignment="1">
      <alignment vertical="top" wrapText="1"/>
    </xf>
    <xf numFmtId="0" fontId="12" fillId="2" borderId="10" xfId="0" applyFont="1" applyFill="1" applyBorder="1" applyAlignment="1">
      <alignment vertical="top" wrapText="1"/>
    </xf>
    <xf numFmtId="0" fontId="12" fillId="2" borderId="11" xfId="0" applyFont="1" applyFill="1" applyBorder="1" applyAlignment="1">
      <alignment vertical="top" wrapText="1"/>
    </xf>
    <xf numFmtId="0" fontId="19" fillId="2" borderId="12" xfId="0" applyFont="1" applyFill="1" applyBorder="1" applyAlignment="1">
      <alignment vertical="top" wrapText="1"/>
    </xf>
    <xf numFmtId="0" fontId="21" fillId="6" borderId="15" xfId="0" applyFont="1" applyFill="1" applyBorder="1" applyAlignment="1">
      <alignment vertical="top"/>
    </xf>
    <xf numFmtId="0" fontId="21" fillId="6" borderId="16" xfId="0" applyFont="1" applyFill="1" applyBorder="1" applyAlignment="1">
      <alignment vertical="top"/>
    </xf>
    <xf numFmtId="0" fontId="22" fillId="2" borderId="0" xfId="0" applyFont="1" applyFill="1" applyAlignment="1">
      <alignment vertical="top"/>
    </xf>
    <xf numFmtId="10" fontId="22" fillId="2" borderId="0" xfId="2" applyNumberFormat="1" applyFont="1" applyFill="1" applyAlignment="1" applyProtection="1">
      <alignment horizontal="center" vertical="top"/>
    </xf>
    <xf numFmtId="0" fontId="12" fillId="2" borderId="16" xfId="0" applyFont="1" applyFill="1" applyBorder="1" applyAlignment="1">
      <alignment vertical="top" wrapText="1"/>
    </xf>
    <xf numFmtId="0" fontId="18" fillId="2" borderId="0" xfId="0" applyFont="1" applyFill="1" applyAlignment="1">
      <alignment horizontal="left" vertical="top" wrapText="1"/>
    </xf>
    <xf numFmtId="0" fontId="20" fillId="2" borderId="0" xfId="0" applyFont="1" applyFill="1" applyAlignment="1">
      <alignment vertical="top"/>
    </xf>
    <xf numFmtId="0" fontId="21" fillId="2" borderId="15" xfId="0" applyFont="1" applyFill="1" applyBorder="1" applyAlignment="1">
      <alignment vertical="top"/>
    </xf>
    <xf numFmtId="0" fontId="21" fillId="2" borderId="16" xfId="0" applyFont="1" applyFill="1" applyBorder="1" applyAlignment="1">
      <alignment vertical="top"/>
    </xf>
    <xf numFmtId="0" fontId="22" fillId="2" borderId="0" xfId="0" applyFont="1" applyFill="1" applyAlignment="1">
      <alignment horizontal="center" vertical="top"/>
    </xf>
    <xf numFmtId="0" fontId="23" fillId="6" borderId="19" xfId="0" applyFont="1" applyFill="1" applyBorder="1" applyAlignment="1">
      <alignment vertical="top"/>
    </xf>
    <xf numFmtId="0" fontId="2" fillId="6" borderId="20" xfId="0" applyFont="1" applyFill="1" applyBorder="1" applyAlignment="1">
      <alignment vertical="top"/>
    </xf>
    <xf numFmtId="10" fontId="24" fillId="2" borderId="0" xfId="2" applyNumberFormat="1" applyFont="1" applyFill="1" applyAlignment="1" applyProtection="1">
      <alignment horizontal="center" vertical="top"/>
    </xf>
    <xf numFmtId="0" fontId="2" fillId="2" borderId="0" xfId="0" quotePrefix="1" applyFont="1" applyFill="1" applyAlignment="1">
      <alignment vertical="top"/>
    </xf>
    <xf numFmtId="0" fontId="16" fillId="2" borderId="8" xfId="0" applyFont="1" applyFill="1" applyBorder="1" applyAlignment="1">
      <alignment horizontal="left" vertical="top"/>
    </xf>
    <xf numFmtId="0" fontId="19" fillId="0" borderId="12" xfId="0" applyFont="1" applyBorder="1" applyAlignment="1">
      <alignment vertical="top" wrapText="1"/>
    </xf>
    <xf numFmtId="0" fontId="2" fillId="2" borderId="24" xfId="0" applyFont="1" applyFill="1" applyBorder="1" applyAlignment="1">
      <alignment horizontal="center" vertical="top"/>
    </xf>
    <xf numFmtId="0" fontId="2" fillId="2" borderId="14" xfId="0" applyFont="1" applyFill="1" applyBorder="1" applyAlignment="1">
      <alignment horizontal="center" vertical="top"/>
    </xf>
    <xf numFmtId="0" fontId="2" fillId="2" borderId="23" xfId="0" applyFont="1" applyFill="1" applyBorder="1" applyAlignment="1">
      <alignment horizontal="center" vertical="top"/>
    </xf>
    <xf numFmtId="3" fontId="2" fillId="2" borderId="2" xfId="0" applyNumberFormat="1" applyFont="1" applyFill="1" applyBorder="1" applyAlignment="1">
      <alignment horizontal="center" vertical="top" wrapText="1"/>
    </xf>
    <xf numFmtId="3" fontId="2" fillId="2" borderId="2" xfId="0" applyNumberFormat="1" applyFont="1" applyFill="1" applyBorder="1" applyAlignment="1">
      <alignment horizontal="center" vertical="top"/>
    </xf>
    <xf numFmtId="0" fontId="16" fillId="2" borderId="15" xfId="0" applyFont="1" applyFill="1" applyBorder="1" applyAlignment="1">
      <alignment vertical="top"/>
    </xf>
    <xf numFmtId="3" fontId="2" fillId="0" borderId="2" xfId="0" applyNumberFormat="1" applyFont="1" applyBorder="1" applyAlignment="1">
      <alignment horizontal="center" vertical="top"/>
    </xf>
    <xf numFmtId="164" fontId="14" fillId="2" borderId="0" xfId="1" applyNumberFormat="1" applyFont="1" applyFill="1" applyAlignment="1" applyProtection="1">
      <alignment vertical="center" wrapText="1"/>
    </xf>
    <xf numFmtId="0" fontId="19" fillId="2" borderId="12" xfId="0" applyFont="1" applyFill="1" applyBorder="1" applyAlignment="1">
      <alignment horizontal="left" vertical="top" wrapText="1"/>
    </xf>
    <xf numFmtId="0" fontId="12" fillId="6" borderId="4" xfId="0" applyFont="1" applyFill="1" applyBorder="1" applyAlignment="1">
      <alignment horizontal="center" vertical="top" wrapText="1"/>
    </xf>
    <xf numFmtId="0" fontId="12" fillId="6" borderId="5" xfId="0" applyFont="1" applyFill="1" applyBorder="1" applyAlignment="1">
      <alignment horizontal="center" vertical="top" wrapText="1"/>
    </xf>
    <xf numFmtId="9" fontId="12" fillId="2" borderId="0" xfId="2" applyFont="1" applyFill="1" applyBorder="1" applyAlignment="1" applyProtection="1">
      <alignment horizontal="center" vertical="top"/>
    </xf>
    <xf numFmtId="9" fontId="25" fillId="6" borderId="2" xfId="2" applyFont="1" applyFill="1" applyBorder="1" applyAlignment="1" applyProtection="1">
      <alignment horizontal="center" vertical="top" wrapText="1"/>
    </xf>
    <xf numFmtId="165" fontId="2" fillId="0" borderId="13" xfId="0" applyNumberFormat="1" applyFont="1" applyBorder="1" applyAlignment="1">
      <alignment horizontal="right" vertical="top"/>
    </xf>
    <xf numFmtId="165" fontId="21" fillId="6" borderId="17" xfId="0" applyNumberFormat="1" applyFont="1" applyFill="1" applyBorder="1" applyAlignment="1">
      <alignment vertical="top"/>
    </xf>
    <xf numFmtId="165" fontId="21" fillId="6" borderId="13" xfId="0" applyNumberFormat="1" applyFont="1" applyFill="1" applyBorder="1" applyAlignment="1">
      <alignment vertical="top"/>
    </xf>
    <xf numFmtId="165" fontId="12" fillId="2" borderId="16" xfId="0" applyNumberFormat="1" applyFont="1" applyFill="1" applyBorder="1" applyAlignment="1">
      <alignment vertical="top" wrapText="1"/>
    </xf>
    <xf numFmtId="165" fontId="12" fillId="2" borderId="18" xfId="0" applyNumberFormat="1" applyFont="1" applyFill="1" applyBorder="1" applyAlignment="1">
      <alignment vertical="top" wrapText="1"/>
    </xf>
    <xf numFmtId="165" fontId="2" fillId="2" borderId="13" xfId="0" applyNumberFormat="1" applyFont="1" applyFill="1" applyBorder="1" applyAlignment="1">
      <alignment horizontal="right" vertical="top"/>
    </xf>
    <xf numFmtId="165" fontId="2" fillId="2" borderId="2" xfId="0" applyNumberFormat="1" applyFont="1" applyFill="1" applyBorder="1" applyAlignment="1">
      <alignment horizontal="right" vertical="top"/>
    </xf>
    <xf numFmtId="165" fontId="2" fillId="0" borderId="2" xfId="0" applyNumberFormat="1" applyFont="1" applyBorder="1" applyAlignment="1">
      <alignment horizontal="right" vertical="top"/>
    </xf>
    <xf numFmtId="165" fontId="21" fillId="2" borderId="16" xfId="0" applyNumberFormat="1" applyFont="1" applyFill="1" applyBorder="1" applyAlignment="1">
      <alignment vertical="top"/>
    </xf>
    <xf numFmtId="165" fontId="21" fillId="2" borderId="18" xfId="0" applyNumberFormat="1" applyFont="1" applyFill="1" applyBorder="1" applyAlignment="1">
      <alignment vertical="top"/>
    </xf>
    <xf numFmtId="165" fontId="2" fillId="6" borderId="21" xfId="0" applyNumberFormat="1" applyFont="1" applyFill="1" applyBorder="1" applyAlignment="1">
      <alignment vertical="top"/>
    </xf>
    <xf numFmtId="165" fontId="23" fillId="6" borderId="22" xfId="0" applyNumberFormat="1" applyFont="1" applyFill="1" applyBorder="1" applyAlignment="1">
      <alignment vertical="top"/>
    </xf>
    <xf numFmtId="166" fontId="2" fillId="0" borderId="13" xfId="0" applyNumberFormat="1" applyFont="1" applyBorder="1" applyAlignment="1">
      <alignment horizontal="right" vertical="top"/>
    </xf>
    <xf numFmtId="166" fontId="21" fillId="6" borderId="17" xfId="0" applyNumberFormat="1" applyFont="1" applyFill="1" applyBorder="1" applyAlignment="1">
      <alignment vertical="top"/>
    </xf>
    <xf numFmtId="166" fontId="21" fillId="6" borderId="13" xfId="0" applyNumberFormat="1" applyFont="1" applyFill="1" applyBorder="1" applyAlignment="1">
      <alignment vertical="top"/>
    </xf>
    <xf numFmtId="166" fontId="12" fillId="2" borderId="16" xfId="0" applyNumberFormat="1" applyFont="1" applyFill="1" applyBorder="1" applyAlignment="1">
      <alignment vertical="top" wrapText="1"/>
    </xf>
    <xf numFmtId="166" fontId="12" fillId="2" borderId="18" xfId="0" applyNumberFormat="1" applyFont="1" applyFill="1" applyBorder="1" applyAlignment="1">
      <alignment vertical="top" wrapText="1"/>
    </xf>
    <xf numFmtId="166" fontId="2" fillId="2" borderId="13" xfId="0" applyNumberFormat="1" applyFont="1" applyFill="1" applyBorder="1" applyAlignment="1">
      <alignment horizontal="right" vertical="top"/>
    </xf>
    <xf numFmtId="166" fontId="2" fillId="2" borderId="2" xfId="0" applyNumberFormat="1" applyFont="1" applyFill="1" applyBorder="1" applyAlignment="1">
      <alignment horizontal="right" vertical="top"/>
    </xf>
    <xf numFmtId="166" fontId="2" fillId="0" borderId="2" xfId="0" applyNumberFormat="1" applyFont="1" applyBorder="1" applyAlignment="1">
      <alignment horizontal="right" vertical="top"/>
    </xf>
    <xf numFmtId="166" fontId="21" fillId="2" borderId="16" xfId="0" applyNumberFormat="1" applyFont="1" applyFill="1" applyBorder="1" applyAlignment="1">
      <alignment vertical="top"/>
    </xf>
    <xf numFmtId="166" fontId="21" fillId="2" borderId="18" xfId="0" applyNumberFormat="1" applyFont="1" applyFill="1" applyBorder="1" applyAlignment="1">
      <alignment vertical="top"/>
    </xf>
    <xf numFmtId="166" fontId="2" fillId="6" borderId="21" xfId="0" applyNumberFormat="1" applyFont="1" applyFill="1" applyBorder="1" applyAlignment="1">
      <alignment vertical="top"/>
    </xf>
    <xf numFmtId="166" fontId="23" fillId="6" borderId="22" xfId="0" applyNumberFormat="1" applyFont="1" applyFill="1" applyBorder="1" applyAlignment="1">
      <alignment vertical="top"/>
    </xf>
    <xf numFmtId="166" fontId="2" fillId="0" borderId="14" xfId="0" applyNumberFormat="1" applyFont="1" applyBorder="1" applyAlignment="1">
      <alignment horizontal="right" vertical="top"/>
    </xf>
    <xf numFmtId="166" fontId="21" fillId="6" borderId="14" xfId="0" applyNumberFormat="1" applyFont="1" applyFill="1" applyBorder="1" applyAlignment="1">
      <alignment vertical="top"/>
    </xf>
    <xf numFmtId="166" fontId="12" fillId="2" borderId="14" xfId="0" applyNumberFormat="1" applyFont="1" applyFill="1" applyBorder="1" applyAlignment="1">
      <alignment vertical="top" wrapText="1"/>
    </xf>
    <xf numFmtId="166" fontId="2" fillId="2" borderId="14" xfId="0" applyNumberFormat="1" applyFont="1" applyFill="1" applyBorder="1" applyAlignment="1">
      <alignment horizontal="right" vertical="top"/>
    </xf>
    <xf numFmtId="166" fontId="21" fillId="2" borderId="14" xfId="0" applyNumberFormat="1" applyFont="1" applyFill="1" applyBorder="1" applyAlignment="1">
      <alignment vertical="top"/>
    </xf>
    <xf numFmtId="166" fontId="23" fillId="6" borderId="23" xfId="0" applyNumberFormat="1" applyFont="1" applyFill="1" applyBorder="1" applyAlignment="1">
      <alignment vertical="top"/>
    </xf>
    <xf numFmtId="0" fontId="2" fillId="2" borderId="2" xfId="0" applyFont="1" applyFill="1" applyBorder="1" applyAlignment="1">
      <alignment horizontal="center" vertical="top"/>
    </xf>
    <xf numFmtId="0" fontId="2" fillId="2" borderId="0" xfId="0" quotePrefix="1" applyFont="1" applyFill="1" applyAlignment="1">
      <alignment horizontal="center" vertical="top"/>
    </xf>
    <xf numFmtId="1" fontId="2" fillId="0" borderId="2" xfId="1" applyNumberFormat="1" applyFont="1" applyFill="1" applyBorder="1" applyAlignment="1" applyProtection="1">
      <alignment horizontal="right" vertical="top"/>
    </xf>
    <xf numFmtId="1" fontId="2" fillId="2" borderId="0" xfId="1" applyNumberFormat="1" applyFont="1" applyFill="1" applyAlignment="1" applyProtection="1">
      <alignment horizontal="center" vertical="top"/>
    </xf>
    <xf numFmtId="1" fontId="22" fillId="2" borderId="0" xfId="1" applyNumberFormat="1" applyFont="1" applyFill="1" applyAlignment="1" applyProtection="1">
      <alignment vertical="top"/>
    </xf>
    <xf numFmtId="1" fontId="2" fillId="2" borderId="0" xfId="1" applyNumberFormat="1" applyFont="1" applyFill="1" applyAlignment="1" applyProtection="1">
      <alignment vertical="top"/>
    </xf>
    <xf numFmtId="0" fontId="16" fillId="2" borderId="35" xfId="0" applyFont="1" applyFill="1" applyBorder="1" applyAlignment="1">
      <alignment horizontal="left" vertical="top"/>
    </xf>
    <xf numFmtId="0" fontId="12" fillId="2" borderId="0" xfId="0" applyFont="1" applyFill="1" applyAlignment="1">
      <alignment vertical="top" wrapText="1"/>
    </xf>
    <xf numFmtId="0" fontId="12" fillId="2" borderId="36" xfId="0" applyFont="1" applyFill="1" applyBorder="1" applyAlignment="1">
      <alignment vertical="top" wrapText="1"/>
    </xf>
    <xf numFmtId="0" fontId="12" fillId="6" borderId="32" xfId="0" applyFont="1" applyFill="1" applyBorder="1" applyAlignment="1">
      <alignment vertical="top"/>
    </xf>
    <xf numFmtId="0" fontId="26" fillId="6" borderId="32" xfId="0" applyFont="1" applyFill="1" applyBorder="1" applyAlignment="1">
      <alignment horizontal="center" vertical="top" wrapText="1"/>
    </xf>
    <xf numFmtId="0" fontId="12" fillId="6" borderId="31" xfId="0" applyFont="1" applyFill="1" applyBorder="1" applyAlignment="1">
      <alignment horizontal="center" vertical="top"/>
    </xf>
    <xf numFmtId="0" fontId="12" fillId="6" borderId="33" xfId="0" applyFont="1" applyFill="1" applyBorder="1" applyAlignment="1">
      <alignment horizontal="center" vertical="top" wrapText="1"/>
    </xf>
    <xf numFmtId="0" fontId="12" fillId="6" borderId="39" xfId="0" applyFont="1" applyFill="1" applyBorder="1" applyAlignment="1">
      <alignment vertical="center"/>
    </xf>
    <xf numFmtId="0" fontId="12" fillId="6" borderId="7" xfId="0" applyFont="1" applyFill="1" applyBorder="1" applyAlignment="1">
      <alignment horizontal="center" vertical="top" wrapText="1"/>
    </xf>
    <xf numFmtId="0" fontId="15" fillId="2" borderId="0" xfId="0" applyFont="1" applyFill="1" applyAlignment="1">
      <alignment vertical="top" wrapText="1"/>
    </xf>
    <xf numFmtId="0" fontId="15" fillId="2" borderId="0" xfId="0" applyFont="1" applyFill="1" applyAlignment="1">
      <alignment vertical="top"/>
    </xf>
    <xf numFmtId="0" fontId="15" fillId="2" borderId="0" xfId="0" applyFont="1" applyFill="1" applyAlignment="1">
      <alignment horizontal="left" vertical="top"/>
    </xf>
    <xf numFmtId="0" fontId="15" fillId="2" borderId="0" xfId="0" applyFont="1" applyFill="1" applyAlignment="1">
      <alignment horizontal="center" vertical="top"/>
    </xf>
    <xf numFmtId="166" fontId="2" fillId="0" borderId="37" xfId="0" applyNumberFormat="1" applyFont="1" applyBorder="1" applyAlignment="1">
      <alignment horizontal="right" vertical="top"/>
    </xf>
    <xf numFmtId="166" fontId="21" fillId="6" borderId="37" xfId="0" applyNumberFormat="1" applyFont="1" applyFill="1" applyBorder="1" applyAlignment="1">
      <alignment vertical="top"/>
    </xf>
    <xf numFmtId="166" fontId="2" fillId="2" borderId="37" xfId="0" applyNumberFormat="1" applyFont="1" applyFill="1" applyBorder="1" applyAlignment="1">
      <alignment horizontal="right" vertical="top"/>
    </xf>
    <xf numFmtId="166" fontId="23" fillId="6" borderId="43" xfId="0" applyNumberFormat="1" applyFont="1" applyFill="1" applyBorder="1" applyAlignment="1">
      <alignment vertical="top"/>
    </xf>
    <xf numFmtId="166" fontId="23" fillId="6" borderId="44" xfId="0" applyNumberFormat="1" applyFont="1" applyFill="1" applyBorder="1" applyAlignment="1">
      <alignment vertical="top"/>
    </xf>
    <xf numFmtId="166" fontId="23" fillId="6" borderId="45" xfId="0" applyNumberFormat="1" applyFont="1" applyFill="1" applyBorder="1" applyAlignment="1">
      <alignment vertical="top"/>
    </xf>
    <xf numFmtId="166" fontId="21" fillId="6" borderId="12" xfId="0" applyNumberFormat="1" applyFont="1" applyFill="1" applyBorder="1" applyAlignment="1">
      <alignment vertical="top"/>
    </xf>
    <xf numFmtId="166" fontId="21" fillId="6" borderId="2" xfId="0" applyNumberFormat="1" applyFont="1" applyFill="1" applyBorder="1" applyAlignment="1">
      <alignment vertical="top"/>
    </xf>
    <xf numFmtId="166" fontId="12" fillId="2" borderId="12" xfId="0" applyNumberFormat="1" applyFont="1" applyFill="1" applyBorder="1" applyAlignment="1">
      <alignment vertical="top" wrapText="1"/>
    </xf>
    <xf numFmtId="166" fontId="12" fillId="2" borderId="2" xfId="0" applyNumberFormat="1" applyFont="1" applyFill="1" applyBorder="1" applyAlignment="1">
      <alignment vertical="top" wrapText="1"/>
    </xf>
    <xf numFmtId="166" fontId="12" fillId="2" borderId="13" xfId="0" applyNumberFormat="1" applyFont="1" applyFill="1" applyBorder="1" applyAlignment="1">
      <alignment vertical="top" wrapText="1"/>
    </xf>
    <xf numFmtId="166" fontId="21" fillId="2" borderId="12" xfId="0" applyNumberFormat="1" applyFont="1" applyFill="1" applyBorder="1" applyAlignment="1">
      <alignment vertical="top"/>
    </xf>
    <xf numFmtId="166" fontId="21" fillId="2" borderId="2" xfId="0" applyNumberFormat="1" applyFont="1" applyFill="1" applyBorder="1" applyAlignment="1">
      <alignment vertical="top"/>
    </xf>
    <xf numFmtId="166" fontId="21" fillId="2" borderId="13" xfId="0" applyNumberFormat="1" applyFont="1" applyFill="1" applyBorder="1" applyAlignment="1">
      <alignment vertical="top"/>
    </xf>
    <xf numFmtId="0" fontId="12" fillId="2" borderId="12" xfId="0" applyFont="1" applyFill="1" applyBorder="1" applyAlignment="1">
      <alignment vertical="top" wrapText="1"/>
    </xf>
    <xf numFmtId="0" fontId="12" fillId="2" borderId="2" xfId="0" applyFont="1" applyFill="1" applyBorder="1" applyAlignment="1">
      <alignment vertical="top" wrapText="1"/>
    </xf>
    <xf numFmtId="0" fontId="12" fillId="2" borderId="13" xfId="0" applyFont="1" applyFill="1" applyBorder="1" applyAlignment="1">
      <alignment vertical="top" wrapText="1"/>
    </xf>
    <xf numFmtId="14" fontId="3" fillId="6" borderId="2" xfId="0" applyNumberFormat="1" applyFont="1" applyFill="1" applyBorder="1" applyAlignment="1">
      <alignment horizontal="center" vertical="top"/>
    </xf>
    <xf numFmtId="165" fontId="3" fillId="6" borderId="2" xfId="0" applyNumberFormat="1" applyFont="1" applyFill="1" applyBorder="1" applyAlignment="1">
      <alignment horizontal="center" vertical="top"/>
    </xf>
    <xf numFmtId="166" fontId="3" fillId="6" borderId="2" xfId="0" applyNumberFormat="1" applyFont="1" applyFill="1" applyBorder="1" applyAlignment="1">
      <alignment horizontal="center" vertical="top"/>
    </xf>
    <xf numFmtId="2" fontId="3" fillId="6" borderId="2" xfId="1" applyNumberFormat="1" applyFont="1" applyFill="1" applyBorder="1" applyAlignment="1" applyProtection="1">
      <alignment horizontal="center" vertical="top" wrapText="1"/>
    </xf>
    <xf numFmtId="0" fontId="2" fillId="2" borderId="27" xfId="0" applyFont="1" applyFill="1" applyBorder="1" applyAlignment="1">
      <alignment vertical="top"/>
    </xf>
    <xf numFmtId="0" fontId="15" fillId="2" borderId="28" xfId="0" applyFont="1" applyFill="1" applyBorder="1" applyAlignment="1">
      <alignment horizontal="center" vertical="center" wrapText="1"/>
    </xf>
    <xf numFmtId="0" fontId="2" fillId="2" borderId="28" xfId="0" applyFont="1" applyFill="1" applyBorder="1" applyAlignment="1">
      <alignment horizontal="center" vertical="top"/>
    </xf>
    <xf numFmtId="0" fontId="2" fillId="2" borderId="28" xfId="0" applyFont="1" applyFill="1" applyBorder="1" applyAlignment="1">
      <alignment vertical="top"/>
    </xf>
    <xf numFmtId="0" fontId="2" fillId="2" borderId="6" xfId="0" applyFont="1" applyFill="1" applyBorder="1" applyAlignment="1">
      <alignment vertical="top"/>
    </xf>
    <xf numFmtId="0" fontId="15" fillId="2" borderId="35" xfId="0" applyFont="1" applyFill="1" applyBorder="1" applyAlignment="1">
      <alignment horizontal="right" vertical="top" wrapText="1" indent="1"/>
    </xf>
    <xf numFmtId="0" fontId="15" fillId="2" borderId="0" xfId="0" applyFont="1" applyFill="1" applyAlignment="1">
      <alignment horizontal="right" vertical="top" wrapText="1" indent="1"/>
    </xf>
    <xf numFmtId="0" fontId="2" fillId="2" borderId="36" xfId="0" applyFont="1" applyFill="1" applyBorder="1" applyAlignment="1">
      <alignment horizontal="center" vertical="top"/>
    </xf>
    <xf numFmtId="0" fontId="2" fillId="2" borderId="35" xfId="0" applyFont="1" applyFill="1" applyBorder="1" applyAlignment="1">
      <alignment vertical="top"/>
    </xf>
    <xf numFmtId="0" fontId="2" fillId="2" borderId="36" xfId="0" applyFont="1" applyFill="1" applyBorder="1" applyAlignment="1">
      <alignment vertical="top"/>
    </xf>
    <xf numFmtId="0" fontId="22" fillId="2" borderId="35" xfId="0" applyFont="1" applyFill="1" applyBorder="1" applyAlignment="1">
      <alignment vertical="top"/>
    </xf>
    <xf numFmtId="0" fontId="22" fillId="2" borderId="36" xfId="0" applyFont="1" applyFill="1" applyBorder="1" applyAlignment="1">
      <alignment vertical="top"/>
    </xf>
    <xf numFmtId="0" fontId="2" fillId="2" borderId="29" xfId="0" applyFont="1" applyFill="1" applyBorder="1" applyAlignment="1">
      <alignment vertical="top"/>
    </xf>
    <xf numFmtId="0" fontId="2" fillId="2" borderId="25" xfId="0" applyFont="1" applyFill="1" applyBorder="1" applyAlignment="1">
      <alignment vertical="top"/>
    </xf>
    <xf numFmtId="0" fontId="2" fillId="2" borderId="30" xfId="0" applyFont="1" applyFill="1" applyBorder="1" applyAlignment="1">
      <alignment vertical="top"/>
    </xf>
    <xf numFmtId="0" fontId="12" fillId="6" borderId="3" xfId="0" applyFont="1" applyFill="1" applyBorder="1" applyAlignment="1">
      <alignment horizontal="center" vertical="top" wrapText="1"/>
    </xf>
    <xf numFmtId="166" fontId="2" fillId="0" borderId="12" xfId="0" applyNumberFormat="1" applyFont="1" applyBorder="1" applyAlignment="1">
      <alignment horizontal="right" vertical="top"/>
    </xf>
    <xf numFmtId="166" fontId="2" fillId="2" borderId="12" xfId="0" applyNumberFormat="1" applyFont="1" applyFill="1" applyBorder="1" applyAlignment="1">
      <alignment horizontal="right" vertical="top"/>
    </xf>
    <xf numFmtId="0" fontId="12" fillId="6" borderId="49" xfId="0" applyFont="1" applyFill="1" applyBorder="1" applyAlignment="1">
      <alignment horizontal="center" vertical="top" wrapText="1"/>
    </xf>
    <xf numFmtId="0" fontId="15" fillId="2" borderId="0" xfId="0" applyFont="1" applyFill="1" applyAlignment="1">
      <alignment horizontal="left" vertical="top" wrapText="1"/>
    </xf>
    <xf numFmtId="0" fontId="12" fillId="6" borderId="26" xfId="0" applyFont="1" applyFill="1" applyBorder="1" applyAlignment="1">
      <alignment horizontal="center" vertical="top"/>
    </xf>
    <xf numFmtId="0" fontId="2" fillId="2" borderId="0" xfId="0" applyFont="1" applyFill="1" applyAlignment="1">
      <alignment vertical="center"/>
    </xf>
    <xf numFmtId="0" fontId="2" fillId="2" borderId="0" xfId="0" applyFont="1" applyFill="1" applyAlignment="1">
      <alignment horizontal="center" vertical="center"/>
    </xf>
    <xf numFmtId="0" fontId="2" fillId="2" borderId="7" xfId="0" applyFont="1" applyFill="1" applyBorder="1" applyAlignment="1">
      <alignment horizontal="center" vertical="top"/>
    </xf>
    <xf numFmtId="0" fontId="2" fillId="2" borderId="0" xfId="0" applyFont="1" applyFill="1" applyAlignment="1">
      <alignment horizontal="center" vertical="top" wrapText="1"/>
    </xf>
    <xf numFmtId="0" fontId="18" fillId="2" borderId="0" xfId="0" applyFont="1" applyFill="1" applyAlignment="1">
      <alignment horizontal="center" vertical="top"/>
    </xf>
    <xf numFmtId="0" fontId="18" fillId="2" borderId="0" xfId="0" applyFont="1" applyFill="1" applyAlignment="1">
      <alignment horizontal="center" vertical="center"/>
    </xf>
    <xf numFmtId="0" fontId="18" fillId="3" borderId="2" xfId="0" applyFont="1" applyFill="1" applyBorder="1" applyAlignment="1">
      <alignment horizontal="center" vertical="top" wrapText="1"/>
    </xf>
    <xf numFmtId="0" fontId="28" fillId="3" borderId="2" xfId="0" applyFont="1" applyFill="1" applyBorder="1" applyAlignment="1">
      <alignment horizontal="center" vertical="top"/>
    </xf>
    <xf numFmtId="0" fontId="28" fillId="3" borderId="2" xfId="0" applyFont="1" applyFill="1" applyBorder="1" applyAlignment="1">
      <alignment horizontal="center" vertical="top" wrapText="1"/>
    </xf>
    <xf numFmtId="14" fontId="2" fillId="2" borderId="0" xfId="0" applyNumberFormat="1" applyFont="1" applyFill="1" applyAlignment="1">
      <alignment horizontal="center" vertical="center" wrapText="1"/>
    </xf>
    <xf numFmtId="14" fontId="2" fillId="2" borderId="0" xfId="0" applyNumberFormat="1" applyFont="1" applyFill="1" applyAlignment="1">
      <alignment horizontal="center" vertical="top"/>
    </xf>
    <xf numFmtId="0" fontId="13" fillId="2" borderId="0" xfId="0" applyFont="1" applyFill="1" applyAlignment="1">
      <alignment horizontal="center" vertical="top"/>
    </xf>
    <xf numFmtId="0" fontId="3" fillId="2" borderId="0" xfId="0" applyFont="1" applyFill="1" applyAlignment="1">
      <alignment horizontal="center" vertical="top"/>
    </xf>
    <xf numFmtId="0" fontId="13" fillId="2" borderId="0" xfId="0" applyFont="1" applyFill="1" applyAlignment="1">
      <alignment horizontal="left" vertical="top"/>
    </xf>
    <xf numFmtId="0" fontId="2" fillId="2" borderId="0" xfId="0" applyFont="1" applyFill="1" applyAlignment="1">
      <alignment horizontal="left" vertical="top"/>
    </xf>
    <xf numFmtId="0" fontId="17" fillId="2" borderId="0" xfId="0" applyFont="1" applyFill="1" applyAlignment="1">
      <alignment horizontal="left" vertical="top"/>
    </xf>
    <xf numFmtId="0" fontId="12" fillId="6" borderId="7" xfId="0" applyFont="1" applyFill="1" applyBorder="1" applyAlignment="1">
      <alignment vertical="top"/>
    </xf>
    <xf numFmtId="0" fontId="2" fillId="2" borderId="46" xfId="0" applyFont="1" applyFill="1" applyBorder="1" applyAlignment="1">
      <alignment vertical="center" wrapText="1"/>
    </xf>
    <xf numFmtId="0" fontId="2" fillId="2" borderId="48" xfId="0" applyFont="1" applyFill="1" applyBorder="1" applyAlignment="1">
      <alignment horizontal="right" vertical="center"/>
    </xf>
    <xf numFmtId="14" fontId="2" fillId="2" borderId="48" xfId="0" applyNumberFormat="1" applyFont="1" applyFill="1" applyBorder="1" applyAlignment="1">
      <alignment horizontal="right" vertical="center" wrapText="1"/>
    </xf>
    <xf numFmtId="0" fontId="2" fillId="2" borderId="48" xfId="0" applyFont="1" applyFill="1" applyBorder="1" applyAlignment="1">
      <alignment vertical="center" wrapText="1"/>
    </xf>
    <xf numFmtId="14" fontId="2" fillId="2" borderId="47" xfId="0" applyNumberFormat="1" applyFont="1" applyFill="1" applyBorder="1" applyAlignment="1">
      <alignment horizontal="left" vertical="center" wrapText="1"/>
    </xf>
    <xf numFmtId="166" fontId="30" fillId="2" borderId="2" xfId="0" applyNumberFormat="1" applyFont="1" applyFill="1" applyBorder="1" applyAlignment="1">
      <alignment vertical="top"/>
    </xf>
    <xf numFmtId="166" fontId="29" fillId="2" borderId="2" xfId="0" applyNumberFormat="1" applyFont="1" applyFill="1" applyBorder="1" applyAlignment="1">
      <alignment vertical="top"/>
    </xf>
    <xf numFmtId="166" fontId="2" fillId="2" borderId="0" xfId="0" applyNumberFormat="1" applyFont="1" applyFill="1" applyAlignment="1">
      <alignment horizontal="center" vertical="top"/>
    </xf>
    <xf numFmtId="0" fontId="31" fillId="2" borderId="0" xfId="0" applyFont="1" applyFill="1" applyAlignment="1">
      <alignment vertical="top"/>
    </xf>
    <xf numFmtId="0" fontId="31" fillId="2" borderId="0" xfId="0" applyFont="1" applyFill="1" applyAlignment="1">
      <alignment horizontal="left" vertical="top"/>
    </xf>
    <xf numFmtId="49" fontId="2" fillId="2" borderId="0" xfId="0" applyNumberFormat="1" applyFont="1" applyFill="1" applyAlignment="1">
      <alignment horizontal="left" vertical="top"/>
    </xf>
    <xf numFmtId="0" fontId="18" fillId="2" borderId="0" xfId="0" applyFont="1" applyFill="1" applyAlignment="1">
      <alignment horizontal="left" vertical="center"/>
    </xf>
    <xf numFmtId="0" fontId="18" fillId="2" borderId="0" xfId="0" quotePrefix="1" applyFont="1" applyFill="1" applyAlignment="1">
      <alignment horizontal="left" vertical="center"/>
    </xf>
    <xf numFmtId="0" fontId="2" fillId="2" borderId="0" xfId="0" applyFont="1" applyFill="1" applyAlignment="1">
      <alignment horizontal="right" vertical="top"/>
    </xf>
    <xf numFmtId="0" fontId="0" fillId="2" borderId="0" xfId="0" applyFill="1"/>
    <xf numFmtId="0" fontId="19" fillId="6" borderId="57" xfId="0" applyFont="1" applyFill="1" applyBorder="1" applyAlignment="1">
      <alignment horizontal="center" vertical="top" wrapText="1"/>
    </xf>
    <xf numFmtId="0" fontId="19" fillId="6" borderId="34" xfId="0" applyFont="1" applyFill="1" applyBorder="1" applyAlignment="1">
      <alignment horizontal="center" vertical="top" wrapText="1"/>
    </xf>
    <xf numFmtId="0" fontId="2" fillId="2" borderId="25" xfId="0" applyFont="1" applyFill="1" applyBorder="1" applyAlignment="1">
      <alignment horizontal="center" vertical="top"/>
    </xf>
    <xf numFmtId="0" fontId="19" fillId="4" borderId="12" xfId="0" applyFont="1" applyFill="1" applyBorder="1" applyAlignment="1">
      <alignment horizontal="left" wrapText="1"/>
    </xf>
    <xf numFmtId="3" fontId="2" fillId="4" borderId="12" xfId="0" applyNumberFormat="1" applyFont="1" applyFill="1" applyBorder="1" applyAlignment="1" applyProtection="1">
      <alignment horizontal="left" wrapText="1"/>
      <protection locked="0"/>
    </xf>
    <xf numFmtId="3" fontId="2" fillId="4" borderId="44" xfId="0" applyNumberFormat="1" applyFont="1" applyFill="1" applyBorder="1" applyAlignment="1" applyProtection="1">
      <alignment horizontal="left" wrapText="1"/>
      <protection locked="0"/>
    </xf>
    <xf numFmtId="166" fontId="2" fillId="4" borderId="13" xfId="0" applyNumberFormat="1" applyFont="1" applyFill="1" applyBorder="1" applyAlignment="1">
      <alignment horizontal="right" vertical="top"/>
    </xf>
    <xf numFmtId="166" fontId="2" fillId="4" borderId="22" xfId="0" applyNumberFormat="1" applyFont="1" applyFill="1" applyBorder="1" applyAlignment="1">
      <alignment horizontal="right" vertical="top"/>
    </xf>
    <xf numFmtId="0" fontId="33" fillId="6" borderId="33" xfId="0" applyFont="1" applyFill="1" applyBorder="1" applyAlignment="1">
      <alignment horizontal="center" vertical="top" wrapText="1"/>
    </xf>
    <xf numFmtId="0" fontId="12" fillId="6" borderId="52" xfId="0" applyFont="1" applyFill="1" applyBorder="1" applyAlignment="1">
      <alignment vertical="top" wrapText="1"/>
    </xf>
    <xf numFmtId="0" fontId="26" fillId="6" borderId="52" xfId="0" applyFont="1" applyFill="1" applyBorder="1" applyAlignment="1">
      <alignment horizontal="center" vertical="top" wrapText="1"/>
    </xf>
    <xf numFmtId="0" fontId="20" fillId="4" borderId="13" xfId="0" applyFont="1" applyFill="1" applyBorder="1" applyAlignment="1" applyProtection="1">
      <alignment vertical="top" wrapText="1"/>
      <protection locked="0"/>
    </xf>
    <xf numFmtId="0" fontId="19" fillId="4" borderId="44" xfId="0" applyFont="1" applyFill="1" applyBorder="1" applyAlignment="1">
      <alignment horizontal="left" wrapText="1"/>
    </xf>
    <xf numFmtId="0" fontId="20" fillId="4" borderId="22" xfId="0" applyFont="1" applyFill="1" applyBorder="1" applyAlignment="1" applyProtection="1">
      <alignment vertical="top" wrapText="1"/>
      <protection locked="0"/>
    </xf>
    <xf numFmtId="0" fontId="12" fillId="6" borderId="31" xfId="0" applyFont="1" applyFill="1" applyBorder="1" applyAlignment="1">
      <alignment horizontal="center" vertical="center" wrapText="1"/>
    </xf>
    <xf numFmtId="0" fontId="7" fillId="6" borderId="32" xfId="0" applyFont="1" applyFill="1" applyBorder="1" applyAlignment="1">
      <alignment horizontal="center" vertical="top" wrapText="1"/>
    </xf>
    <xf numFmtId="0" fontId="7" fillId="6" borderId="34" xfId="0" applyFont="1" applyFill="1" applyBorder="1" applyAlignment="1">
      <alignment horizontal="center" vertical="top" wrapText="1"/>
    </xf>
    <xf numFmtId="0" fontId="7" fillId="6" borderId="40" xfId="0" applyFont="1" applyFill="1" applyBorder="1" applyAlignment="1">
      <alignment horizontal="center" vertical="top" wrapText="1"/>
    </xf>
    <xf numFmtId="0" fontId="7" fillId="6" borderId="42" xfId="0" applyFont="1" applyFill="1" applyBorder="1" applyAlignment="1">
      <alignment horizontal="center" vertical="top" wrapText="1"/>
    </xf>
    <xf numFmtId="0" fontId="7" fillId="6" borderId="12" xfId="0" applyFont="1" applyFill="1" applyBorder="1" applyAlignment="1">
      <alignment horizontal="center" vertical="top" wrapText="1"/>
    </xf>
    <xf numFmtId="0" fontId="7" fillId="6" borderId="2" xfId="0" applyFont="1" applyFill="1" applyBorder="1" applyAlignment="1">
      <alignment horizontal="center" vertical="top" wrapText="1"/>
    </xf>
    <xf numFmtId="0" fontId="7" fillId="6" borderId="13" xfId="0" applyFont="1" applyFill="1" applyBorder="1" applyAlignment="1">
      <alignment horizontal="center" vertical="top" wrapText="1"/>
    </xf>
    <xf numFmtId="0" fontId="6" fillId="2" borderId="0" xfId="0" applyFont="1" applyFill="1" applyAlignment="1">
      <alignment horizontal="center" vertical="top"/>
    </xf>
    <xf numFmtId="166" fontId="2" fillId="4" borderId="2" xfId="0" applyNumberFormat="1" applyFont="1" applyFill="1" applyBorder="1" applyAlignment="1">
      <alignment horizontal="center" vertical="top"/>
    </xf>
    <xf numFmtId="14" fontId="37" fillId="2" borderId="51" xfId="1" applyNumberFormat="1" applyFont="1" applyFill="1" applyBorder="1" applyAlignment="1" applyProtection="1">
      <alignment horizontal="left" vertical="center" wrapText="1"/>
    </xf>
    <xf numFmtId="166" fontId="2" fillId="4" borderId="45" xfId="0" applyNumberFormat="1" applyFont="1" applyFill="1" applyBorder="1" applyAlignment="1">
      <alignment horizontal="center" vertical="top"/>
    </xf>
    <xf numFmtId="0" fontId="11" fillId="2" borderId="0" xfId="0" applyFont="1" applyFill="1" applyAlignment="1">
      <alignment horizontal="center"/>
    </xf>
    <xf numFmtId="14" fontId="8" fillId="2" borderId="0" xfId="0" applyNumberFormat="1" applyFont="1" applyFill="1" applyAlignment="1">
      <alignment horizontal="center"/>
    </xf>
    <xf numFmtId="164" fontId="14" fillId="5" borderId="0" xfId="1" applyNumberFormat="1" applyFont="1" applyFill="1" applyAlignment="1" applyProtection="1">
      <alignment horizontal="left" vertical="center" wrapText="1"/>
    </xf>
    <xf numFmtId="0" fontId="12" fillId="6" borderId="31" xfId="0" applyFont="1" applyFill="1" applyBorder="1" applyAlignment="1">
      <alignment horizontal="center" vertical="top" wrapText="1"/>
    </xf>
    <xf numFmtId="0" fontId="12" fillId="6" borderId="41" xfId="0" applyFont="1" applyFill="1" applyBorder="1" applyAlignment="1">
      <alignment horizontal="center" vertical="top" wrapText="1"/>
    </xf>
    <xf numFmtId="0" fontId="12" fillId="6" borderId="38" xfId="0" applyFont="1" applyFill="1" applyBorder="1" applyAlignment="1">
      <alignment horizontal="center" vertical="top"/>
    </xf>
    <xf numFmtId="10" fontId="2" fillId="2" borderId="2" xfId="2" applyNumberFormat="1" applyFont="1" applyFill="1" applyBorder="1" applyAlignment="1" applyProtection="1">
      <alignment horizontal="center" vertical="top"/>
    </xf>
    <xf numFmtId="10" fontId="21" fillId="2" borderId="2" xfId="2" applyNumberFormat="1" applyFont="1" applyFill="1" applyBorder="1" applyAlignment="1" applyProtection="1">
      <alignment horizontal="center" vertical="top"/>
    </xf>
    <xf numFmtId="0" fontId="2" fillId="2" borderId="35" xfId="0" applyFont="1" applyFill="1" applyBorder="1" applyAlignment="1">
      <alignment horizontal="center" vertical="top"/>
    </xf>
    <xf numFmtId="0" fontId="2" fillId="2" borderId="29" xfId="0" applyFont="1" applyFill="1" applyBorder="1" applyAlignment="1">
      <alignment horizontal="center" vertical="top"/>
    </xf>
    <xf numFmtId="166" fontId="23" fillId="2" borderId="45" xfId="0" applyNumberFormat="1" applyFont="1" applyFill="1" applyBorder="1" applyAlignment="1">
      <alignment vertical="top"/>
    </xf>
    <xf numFmtId="10" fontId="23" fillId="2" borderId="45" xfId="2" applyNumberFormat="1" applyFont="1" applyFill="1" applyBorder="1" applyAlignment="1" applyProtection="1">
      <alignment horizontal="center" vertical="top"/>
    </xf>
    <xf numFmtId="0" fontId="2" fillId="2" borderId="30" xfId="0" applyFont="1" applyFill="1" applyBorder="1" applyAlignment="1">
      <alignment horizontal="center" vertical="top"/>
    </xf>
    <xf numFmtId="0" fontId="7" fillId="2" borderId="0" xfId="0" applyFont="1" applyFill="1" applyAlignment="1">
      <alignment horizontal="center" vertical="top"/>
    </xf>
    <xf numFmtId="0" fontId="20" fillId="4" borderId="14" xfId="0" applyFont="1" applyFill="1" applyBorder="1" applyAlignment="1" applyProtection="1">
      <alignment vertical="top" wrapText="1"/>
      <protection locked="0"/>
    </xf>
    <xf numFmtId="0" fontId="20" fillId="4" borderId="23" xfId="0" applyFont="1" applyFill="1" applyBorder="1" applyAlignment="1" applyProtection="1">
      <alignment vertical="top" wrapText="1"/>
      <protection locked="0"/>
    </xf>
    <xf numFmtId="0" fontId="11" fillId="2" borderId="0" xfId="0" applyFont="1" applyFill="1"/>
    <xf numFmtId="14" fontId="8" fillId="2" borderId="0" xfId="0" applyNumberFormat="1" applyFont="1" applyFill="1" applyAlignment="1">
      <alignment horizontal="right"/>
    </xf>
    <xf numFmtId="14" fontId="11" fillId="2" borderId="0" xfId="0" applyNumberFormat="1" applyFont="1" applyFill="1" applyAlignment="1">
      <alignment horizontal="left"/>
    </xf>
    <xf numFmtId="0" fontId="2" fillId="3" borderId="0" xfId="0" applyFont="1" applyFill="1" applyAlignment="1">
      <alignment vertical="top"/>
    </xf>
    <xf numFmtId="0" fontId="39" fillId="2" borderId="0" xfId="0" applyFont="1" applyFill="1" applyAlignment="1">
      <alignment vertical="top"/>
    </xf>
    <xf numFmtId="0" fontId="38" fillId="2" borderId="0" xfId="0" applyFont="1" applyFill="1" applyAlignment="1">
      <alignment vertical="top"/>
    </xf>
    <xf numFmtId="0" fontId="38" fillId="2" borderId="0" xfId="0" applyFont="1" applyFill="1"/>
    <xf numFmtId="0" fontId="38" fillId="3" borderId="0" xfId="0" applyFont="1" applyFill="1" applyAlignment="1">
      <alignment vertical="top"/>
    </xf>
    <xf numFmtId="0" fontId="39" fillId="2" borderId="0" xfId="0" applyFont="1" applyFill="1"/>
    <xf numFmtId="49" fontId="2" fillId="2" borderId="0" xfId="0" applyNumberFormat="1" applyFont="1" applyFill="1" applyAlignment="1">
      <alignment horizontal="center" vertical="top"/>
    </xf>
    <xf numFmtId="0" fontId="19" fillId="0" borderId="14" xfId="0" applyFont="1" applyBorder="1" applyAlignment="1">
      <alignment horizontal="center" vertical="top" wrapText="1"/>
    </xf>
    <xf numFmtId="0" fontId="19" fillId="0" borderId="23" xfId="0" applyFont="1" applyBorder="1" applyAlignment="1">
      <alignment horizontal="center" vertical="top" wrapText="1"/>
    </xf>
    <xf numFmtId="0" fontId="12" fillId="6" borderId="40" xfId="0" applyFont="1" applyFill="1" applyBorder="1" applyAlignment="1">
      <alignment horizontal="center" vertical="top"/>
    </xf>
    <xf numFmtId="0" fontId="12" fillId="6" borderId="7" xfId="0" applyFont="1" applyFill="1" applyBorder="1" applyAlignment="1">
      <alignment horizontal="left" vertical="top"/>
    </xf>
    <xf numFmtId="3" fontId="2" fillId="0" borderId="2" xfId="0" applyNumberFormat="1" applyFont="1" applyBorder="1" applyAlignment="1">
      <alignment horizontal="center" vertical="top" wrapText="1"/>
    </xf>
    <xf numFmtId="0" fontId="20" fillId="2" borderId="2" xfId="0" applyFont="1" applyFill="1" applyBorder="1" applyAlignment="1">
      <alignment vertical="top" wrapText="1"/>
    </xf>
    <xf numFmtId="3" fontId="2" fillId="0" borderId="12" xfId="0" applyNumberFormat="1" applyFont="1" applyBorder="1" applyAlignment="1">
      <alignment horizontal="left" vertical="top" wrapText="1"/>
    </xf>
    <xf numFmtId="3" fontId="2" fillId="2" borderId="12" xfId="0" applyNumberFormat="1" applyFont="1" applyFill="1" applyBorder="1" applyAlignment="1">
      <alignment horizontal="left" vertical="top" wrapText="1"/>
    </xf>
    <xf numFmtId="0" fontId="32" fillId="0" borderId="0" xfId="3" applyAlignment="1" applyProtection="1">
      <alignment vertical="top"/>
    </xf>
    <xf numFmtId="0" fontId="2" fillId="2" borderId="50" xfId="0" applyFont="1" applyFill="1" applyBorder="1" applyAlignment="1">
      <alignment horizontal="left" vertical="top"/>
    </xf>
    <xf numFmtId="14" fontId="14" fillId="4" borderId="32" xfId="1" applyNumberFormat="1" applyFont="1" applyFill="1" applyBorder="1" applyAlignment="1" applyProtection="1">
      <alignment horizontal="left" vertical="center" wrapText="1"/>
      <protection locked="0"/>
    </xf>
    <xf numFmtId="0" fontId="2" fillId="4" borderId="2" xfId="0" applyFont="1" applyFill="1" applyBorder="1" applyAlignment="1" applyProtection="1">
      <alignment horizontal="center" vertical="top"/>
      <protection locked="0"/>
    </xf>
    <xf numFmtId="14" fontId="2" fillId="4" borderId="2" xfId="0" applyNumberFormat="1" applyFont="1" applyFill="1" applyBorder="1" applyAlignment="1" applyProtection="1">
      <alignment horizontal="center" vertical="top"/>
      <protection locked="0"/>
    </xf>
    <xf numFmtId="0" fontId="2" fillId="4" borderId="2" xfId="0" applyFont="1" applyFill="1" applyBorder="1" applyAlignment="1" applyProtection="1">
      <alignment horizontal="left" vertical="top" wrapText="1"/>
      <protection locked="0"/>
    </xf>
    <xf numFmtId="166" fontId="2" fillId="4" borderId="2" xfId="0" applyNumberFormat="1" applyFont="1" applyFill="1" applyBorder="1" applyAlignment="1" applyProtection="1">
      <alignment horizontal="center" vertical="top"/>
      <protection locked="0"/>
    </xf>
    <xf numFmtId="166" fontId="2" fillId="0" borderId="45" xfId="0" applyNumberFormat="1" applyFont="1" applyBorder="1" applyAlignment="1">
      <alignment horizontal="right" vertical="top"/>
    </xf>
    <xf numFmtId="0" fontId="19" fillId="4" borderId="12" xfId="0" applyFont="1" applyFill="1" applyBorder="1" applyAlignment="1" applyProtection="1">
      <alignment horizontal="left" wrapText="1"/>
      <protection locked="0"/>
    </xf>
    <xf numFmtId="1" fontId="2" fillId="4" borderId="2" xfId="0" applyNumberFormat="1" applyFont="1" applyFill="1" applyBorder="1" applyAlignment="1" applyProtection="1">
      <alignment horizontal="center" vertical="top"/>
      <protection locked="0"/>
    </xf>
    <xf numFmtId="1" fontId="2" fillId="4" borderId="45" xfId="0" applyNumberFormat="1" applyFont="1" applyFill="1" applyBorder="1" applyAlignment="1" applyProtection="1">
      <alignment horizontal="center" vertical="top"/>
      <protection locked="0"/>
    </xf>
    <xf numFmtId="166" fontId="2" fillId="4" borderId="45" xfId="0" applyNumberFormat="1" applyFont="1" applyFill="1" applyBorder="1" applyAlignment="1" applyProtection="1">
      <alignment horizontal="center" vertical="top"/>
      <protection locked="0"/>
    </xf>
    <xf numFmtId="0" fontId="2" fillId="2" borderId="0" xfId="0" applyFont="1" applyFill="1" applyAlignment="1">
      <alignment horizontal="left" vertical="top" wrapText="1"/>
    </xf>
    <xf numFmtId="0" fontId="7" fillId="2" borderId="0" xfId="0" applyFont="1" applyFill="1" applyAlignment="1">
      <alignment horizontal="left" vertical="top" wrapText="1"/>
    </xf>
    <xf numFmtId="0" fontId="19" fillId="2" borderId="0" xfId="0" applyFont="1" applyFill="1" applyAlignment="1">
      <alignment horizontal="left" vertical="top" wrapText="1"/>
    </xf>
    <xf numFmtId="0" fontId="12" fillId="2" borderId="0" xfId="0" applyFont="1" applyFill="1" applyAlignment="1">
      <alignment horizontal="left" vertical="top" wrapText="1"/>
    </xf>
    <xf numFmtId="0" fontId="10" fillId="2" borderId="0" xfId="0" applyFont="1" applyFill="1" applyAlignment="1">
      <alignment horizontal="center" vertical="center"/>
    </xf>
    <xf numFmtId="14" fontId="8" fillId="2" borderId="0" xfId="0" applyNumberFormat="1" applyFont="1" applyFill="1" applyAlignment="1">
      <alignment horizontal="center"/>
    </xf>
    <xf numFmtId="0" fontId="10" fillId="2" borderId="0" xfId="0" applyFont="1" applyFill="1" applyAlignment="1">
      <alignment horizontal="center" vertical="center" wrapText="1"/>
    </xf>
    <xf numFmtId="0" fontId="10" fillId="3" borderId="0" xfId="0" applyFont="1" applyFill="1" applyAlignment="1">
      <alignment horizontal="center" vertical="center"/>
    </xf>
    <xf numFmtId="0" fontId="4" fillId="2" borderId="0" xfId="0" applyFont="1" applyFill="1" applyAlignment="1">
      <alignment horizontal="left" vertical="top"/>
    </xf>
    <xf numFmtId="0" fontId="5" fillId="2" borderId="0" xfId="0" applyFont="1" applyFill="1" applyAlignment="1">
      <alignment vertical="top"/>
    </xf>
    <xf numFmtId="0" fontId="15" fillId="2" borderId="0" xfId="0" applyFont="1" applyFill="1" applyAlignment="1">
      <alignment horizontal="center" vertical="top" wrapText="1"/>
    </xf>
    <xf numFmtId="0" fontId="9" fillId="0" borderId="0" xfId="0" applyFont="1" applyAlignment="1">
      <alignment horizontal="center" vertical="center"/>
    </xf>
    <xf numFmtId="49" fontId="2" fillId="2" borderId="0" xfId="0" applyNumberFormat="1" applyFont="1" applyFill="1" applyAlignment="1">
      <alignment horizontal="center" wrapText="1"/>
    </xf>
    <xf numFmtId="2" fontId="35" fillId="5" borderId="27" xfId="1" applyNumberFormat="1" applyFont="1" applyFill="1" applyBorder="1" applyAlignment="1" applyProtection="1">
      <alignment horizontal="center" vertical="top" wrapText="1"/>
    </xf>
    <xf numFmtId="2" fontId="35" fillId="5" borderId="28" xfId="1" applyNumberFormat="1" applyFont="1" applyFill="1" applyBorder="1" applyAlignment="1" applyProtection="1">
      <alignment horizontal="center" vertical="top" wrapText="1"/>
    </xf>
    <xf numFmtId="2" fontId="35" fillId="5" borderId="6" xfId="1" applyNumberFormat="1" applyFont="1" applyFill="1" applyBorder="1" applyAlignment="1" applyProtection="1">
      <alignment horizontal="center" vertical="top" wrapText="1"/>
    </xf>
    <xf numFmtId="2" fontId="35" fillId="5" borderId="29" xfId="1" applyNumberFormat="1" applyFont="1" applyFill="1" applyBorder="1" applyAlignment="1" applyProtection="1">
      <alignment horizontal="center" vertical="top" wrapText="1"/>
    </xf>
    <xf numFmtId="2" fontId="35" fillId="5" borderId="25" xfId="1" applyNumberFormat="1" applyFont="1" applyFill="1" applyBorder="1" applyAlignment="1" applyProtection="1">
      <alignment horizontal="center" vertical="top" wrapText="1"/>
    </xf>
    <xf numFmtId="2" fontId="35" fillId="5" borderId="30" xfId="1" applyNumberFormat="1" applyFont="1" applyFill="1" applyBorder="1" applyAlignment="1" applyProtection="1">
      <alignment horizontal="center" vertical="top" wrapText="1"/>
    </xf>
    <xf numFmtId="0" fontId="12" fillId="6" borderId="2" xfId="0" applyFont="1" applyFill="1" applyBorder="1" applyAlignment="1">
      <alignment horizontal="center" vertical="top" wrapText="1"/>
    </xf>
    <xf numFmtId="0" fontId="12" fillId="6" borderId="2" xfId="0" applyFont="1" applyFill="1" applyBorder="1" applyAlignment="1">
      <alignment horizontal="center" vertical="top"/>
    </xf>
    <xf numFmtId="0" fontId="27" fillId="2" borderId="27" xfId="0" applyFont="1" applyFill="1" applyBorder="1" applyAlignment="1">
      <alignment horizontal="center" vertical="center"/>
    </xf>
    <xf numFmtId="0" fontId="27" fillId="2" borderId="28"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25" xfId="0" applyFont="1" applyFill="1" applyBorder="1" applyAlignment="1">
      <alignment horizontal="center" vertical="center"/>
    </xf>
    <xf numFmtId="0" fontId="27" fillId="2" borderId="30" xfId="0" applyFont="1" applyFill="1" applyBorder="1" applyAlignment="1">
      <alignment horizontal="center" vertical="center"/>
    </xf>
    <xf numFmtId="0" fontId="14" fillId="5" borderId="0" xfId="0" applyFont="1" applyFill="1" applyAlignment="1">
      <alignment horizontal="left" vertical="top" wrapText="1"/>
    </xf>
    <xf numFmtId="0" fontId="15" fillId="2" borderId="0" xfId="0" applyFont="1" applyFill="1" applyAlignment="1">
      <alignment horizontal="left" vertical="top" wrapText="1"/>
    </xf>
    <xf numFmtId="164" fontId="14" fillId="5" borderId="0" xfId="1" applyNumberFormat="1" applyFont="1" applyFill="1" applyAlignment="1" applyProtection="1">
      <alignment horizontal="left" vertical="center" wrapText="1"/>
    </xf>
    <xf numFmtId="0" fontId="2" fillId="2" borderId="4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2" fillId="6" borderId="27"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19" fillId="4" borderId="2" xfId="0" applyFont="1" applyFill="1" applyBorder="1" applyAlignment="1" applyProtection="1">
      <alignment horizontal="left" wrapText="1"/>
      <protection locked="0"/>
    </xf>
    <xf numFmtId="0" fontId="33" fillId="6" borderId="7" xfId="0" applyFont="1" applyFill="1" applyBorder="1" applyAlignment="1">
      <alignment horizontal="left" vertical="top" wrapText="1"/>
    </xf>
    <xf numFmtId="0" fontId="33" fillId="6" borderId="49" xfId="0" applyFont="1" applyFill="1" applyBorder="1" applyAlignment="1">
      <alignment horizontal="left" vertical="top" wrapText="1"/>
    </xf>
    <xf numFmtId="0" fontId="33" fillId="6" borderId="40" xfId="0" applyFont="1" applyFill="1" applyBorder="1" applyAlignment="1">
      <alignment horizontal="left" vertical="top" wrapText="1"/>
    </xf>
    <xf numFmtId="0" fontId="12" fillId="6" borderId="38" xfId="0" applyFont="1" applyFill="1" applyBorder="1" applyAlignment="1">
      <alignment horizontal="center" vertical="top"/>
    </xf>
    <xf numFmtId="0" fontId="12" fillId="6" borderId="56" xfId="0" applyFont="1" applyFill="1" applyBorder="1" applyAlignment="1">
      <alignment horizontal="center" vertical="top"/>
    </xf>
    <xf numFmtId="0" fontId="12" fillId="6" borderId="39" xfId="0" applyFont="1" applyFill="1" applyBorder="1" applyAlignment="1">
      <alignment horizontal="center" vertical="top"/>
    </xf>
    <xf numFmtId="0" fontId="19" fillId="4" borderId="45" xfId="0" applyFont="1" applyFill="1" applyBorder="1" applyAlignment="1" applyProtection="1">
      <alignment horizontal="left" wrapText="1"/>
      <protection locked="0"/>
    </xf>
    <xf numFmtId="0" fontId="12" fillId="6" borderId="31" xfId="0" applyFont="1" applyFill="1" applyBorder="1" applyAlignment="1">
      <alignment horizontal="center" vertical="top" wrapText="1"/>
    </xf>
    <xf numFmtId="0" fontId="12" fillId="6" borderId="52" xfId="0" applyFont="1" applyFill="1" applyBorder="1" applyAlignment="1">
      <alignment horizontal="center" vertical="top" wrapText="1"/>
    </xf>
    <xf numFmtId="0" fontId="12" fillId="6" borderId="41" xfId="0" applyFont="1" applyFill="1" applyBorder="1" applyAlignment="1">
      <alignment horizontal="center" vertical="top" wrapText="1"/>
    </xf>
    <xf numFmtId="0" fontId="12" fillId="6" borderId="58" xfId="0" applyFont="1" applyFill="1" applyBorder="1" applyAlignment="1">
      <alignment horizontal="center" vertical="top" wrapText="1"/>
    </xf>
    <xf numFmtId="0" fontId="12" fillId="6" borderId="53" xfId="0" applyFont="1" applyFill="1" applyBorder="1" applyAlignment="1">
      <alignment horizontal="center" vertical="top" wrapText="1"/>
    </xf>
    <xf numFmtId="0" fontId="12" fillId="6" borderId="54" xfId="0" applyFont="1" applyFill="1" applyBorder="1" applyAlignment="1">
      <alignment horizontal="center" vertical="top" wrapText="1"/>
    </xf>
    <xf numFmtId="0" fontId="12" fillId="6" borderId="42" xfId="0" applyFont="1" applyFill="1" applyBorder="1" applyAlignment="1">
      <alignment horizontal="center" vertical="top" wrapText="1"/>
    </xf>
    <xf numFmtId="0" fontId="12" fillId="6" borderId="55" xfId="0" applyFont="1" applyFill="1" applyBorder="1" applyAlignment="1">
      <alignment horizontal="center" vertical="top" wrapText="1"/>
    </xf>
    <xf numFmtId="0" fontId="12" fillId="6" borderId="32" xfId="0" applyFont="1" applyFill="1" applyBorder="1" applyAlignment="1">
      <alignment horizontal="center" vertical="top" wrapText="1"/>
    </xf>
    <xf numFmtId="0" fontId="12" fillId="2" borderId="4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9" fillId="4" borderId="2" xfId="0" applyFont="1" applyFill="1" applyBorder="1" applyAlignment="1">
      <alignment horizontal="left" wrapText="1"/>
    </xf>
    <xf numFmtId="0" fontId="2" fillId="6" borderId="56" xfId="0" applyFont="1" applyFill="1" applyBorder="1" applyAlignment="1">
      <alignment horizontal="center" vertical="top" wrapText="1"/>
    </xf>
    <xf numFmtId="0" fontId="2" fillId="6" borderId="39" xfId="0" applyFont="1" applyFill="1" applyBorder="1" applyAlignment="1">
      <alignment horizontal="center" vertical="top" wrapText="1"/>
    </xf>
    <xf numFmtId="0" fontId="12" fillId="6" borderId="28" xfId="0" applyFont="1" applyFill="1" applyBorder="1" applyAlignment="1">
      <alignment horizontal="center" vertical="top" wrapText="1"/>
    </xf>
    <xf numFmtId="0" fontId="12" fillId="6" borderId="0" xfId="0" applyFont="1" applyFill="1" applyAlignment="1">
      <alignment horizontal="center" vertical="top" wrapText="1"/>
    </xf>
    <xf numFmtId="0" fontId="33" fillId="6" borderId="5" xfId="0" applyFont="1" applyFill="1" applyBorder="1" applyAlignment="1">
      <alignment horizontal="center" vertical="top" wrapText="1"/>
    </xf>
    <xf numFmtId="0" fontId="33" fillId="6" borderId="13" xfId="0" applyFont="1" applyFill="1" applyBorder="1" applyAlignment="1">
      <alignment horizontal="center" vertical="top" wrapText="1"/>
    </xf>
    <xf numFmtId="0" fontId="19" fillId="4" borderId="45" xfId="0" applyFont="1" applyFill="1" applyBorder="1" applyAlignment="1">
      <alignment horizontal="left" wrapText="1"/>
    </xf>
    <xf numFmtId="0" fontId="14" fillId="5" borderId="0" xfId="0" applyFont="1" applyFill="1" applyAlignment="1" applyProtection="1">
      <alignment horizontal="left" vertical="top" wrapText="1"/>
      <protection locked="0"/>
    </xf>
    <xf numFmtId="0" fontId="2" fillId="6" borderId="53" xfId="0" applyFont="1" applyFill="1" applyBorder="1" applyAlignment="1">
      <alignment horizontal="center" vertical="top" wrapText="1"/>
    </xf>
    <xf numFmtId="0" fontId="2" fillId="6" borderId="54" xfId="0" applyFont="1" applyFill="1" applyBorder="1" applyAlignment="1">
      <alignment horizontal="center" vertical="top" wrapText="1"/>
    </xf>
  </cellXfs>
  <cellStyles count="4">
    <cellStyle name="Hipervínculo" xfId="3" builtinId="8"/>
    <cellStyle name="Millares" xfId="1" builtinId="3"/>
    <cellStyle name="Normal" xfId="0" builtinId="0"/>
    <cellStyle name="Porcentaje" xfId="2" builtinId="5"/>
  </cellStyles>
  <dxfs count="12">
    <dxf>
      <font>
        <b val="0"/>
        <i val="0"/>
        <strike val="0"/>
        <condense val="0"/>
        <extend val="0"/>
        <outline val="0"/>
        <shadow val="0"/>
        <u val="none"/>
        <vertAlign val="baseline"/>
        <sz val="11"/>
        <color theme="1"/>
        <name val="Montserrat"/>
        <scheme val="none"/>
      </font>
      <numFmt numFmtId="0" formatCode="General"/>
      <fill>
        <patternFill patternType="solid">
          <fgColor indexed="64"/>
          <bgColor theme="0"/>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0" formatCode="General"/>
      <fill>
        <patternFill patternType="solid">
          <fgColor indexed="64"/>
          <bgColor theme="0"/>
        </patternFill>
      </fill>
      <alignment horizontal="left"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fill>
        <patternFill patternType="solid">
          <fgColor indexed="64"/>
          <bgColor theme="0"/>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fill>
        <patternFill patternType="solid">
          <fgColor indexed="64"/>
          <bgColor theme="0"/>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4"/>
        <name val="Montserrat"/>
        <scheme val="none"/>
      </font>
      <fill>
        <patternFill patternType="solid">
          <fgColor indexed="64"/>
          <bgColor theme="0"/>
        </patternFill>
      </fill>
      <alignment horizontal="general" vertical="top" textRotation="0" wrapText="0" indent="0" justifyLastLine="0" shrinkToFit="0" readingOrder="0"/>
      <protection locked="1" hidden="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0A6"/>
      <color rgb="FFF53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723900</xdr:colOff>
      <xdr:row>0</xdr:row>
      <xdr:rowOff>142875</xdr:rowOff>
    </xdr:from>
    <xdr:to>
      <xdr:col>15</xdr:col>
      <xdr:colOff>1057275</xdr:colOff>
      <xdr:row>2</xdr:row>
      <xdr:rowOff>28575</xdr:rowOff>
    </xdr:to>
    <xdr:pic>
      <xdr:nvPicPr>
        <xdr:cNvPr id="2" name="Imagen 1">
          <a:extLst>
            <a:ext uri="{FF2B5EF4-FFF2-40B4-BE49-F238E27FC236}">
              <a16:creationId xmlns:a16="http://schemas.microsoft.com/office/drawing/2014/main" id="{0A56C59B-D9C8-4021-8DD3-DABD41EE5930}"/>
            </a:ext>
          </a:extLst>
        </xdr:cNvPr>
        <xdr:cNvPicPr>
          <a:picLocks noChangeAspect="1"/>
        </xdr:cNvPicPr>
      </xdr:nvPicPr>
      <xdr:blipFill>
        <a:blip xmlns:r="http://schemas.openxmlformats.org/officeDocument/2006/relationships" r:embed="rId1"/>
        <a:stretch>
          <a:fillRect/>
        </a:stretch>
      </xdr:blipFill>
      <xdr:spPr>
        <a:xfrm>
          <a:off x="8305800" y="142875"/>
          <a:ext cx="3867150" cy="419100"/>
        </a:xfrm>
        <a:prstGeom prst="rect">
          <a:avLst/>
        </a:prstGeom>
      </xdr:spPr>
    </xdr:pic>
    <xdr:clientData/>
  </xdr:twoCellAnchor>
  <xdr:twoCellAnchor>
    <xdr:from>
      <xdr:col>11</xdr:col>
      <xdr:colOff>647700</xdr:colOff>
      <xdr:row>0</xdr:row>
      <xdr:rowOff>47625</xdr:rowOff>
    </xdr:from>
    <xdr:to>
      <xdr:col>12</xdr:col>
      <xdr:colOff>492125</xdr:colOff>
      <xdr:row>2</xdr:row>
      <xdr:rowOff>123825</xdr:rowOff>
    </xdr:to>
    <xdr:sp macro="" textlink="">
      <xdr:nvSpPr>
        <xdr:cNvPr id="3" name="Rectángulo 2">
          <a:extLst>
            <a:ext uri="{FF2B5EF4-FFF2-40B4-BE49-F238E27FC236}">
              <a16:creationId xmlns:a16="http://schemas.microsoft.com/office/drawing/2014/main" id="{B604E8B7-8E59-48D6-B675-74D61F527DEB}"/>
            </a:ext>
            <a:ext uri="{147F2762-F138-4A5C-976F-8EAC2B608ADB}">
              <a16:predDERef xmlns:a16="http://schemas.microsoft.com/office/drawing/2014/main" pred="{0A56C59B-D9C8-4021-8DD3-DABD41EE5930}"/>
            </a:ext>
          </a:extLst>
        </xdr:cNvPr>
        <xdr:cNvSpPr/>
      </xdr:nvSpPr>
      <xdr:spPr>
        <a:xfrm>
          <a:off x="7458075" y="4762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239487</xdr:colOff>
      <xdr:row>9</xdr:row>
      <xdr:rowOff>10888</xdr:rowOff>
    </xdr:from>
    <xdr:to>
      <xdr:col>1</xdr:col>
      <xdr:colOff>689067</xdr:colOff>
      <xdr:row>10</xdr:row>
      <xdr:rowOff>220438</xdr:rowOff>
    </xdr:to>
    <xdr:sp macro="" textlink="">
      <xdr:nvSpPr>
        <xdr:cNvPr id="6" name="Flecha: hacia abajo 5">
          <a:extLst>
            <a:ext uri="{FF2B5EF4-FFF2-40B4-BE49-F238E27FC236}">
              <a16:creationId xmlns:a16="http://schemas.microsoft.com/office/drawing/2014/main" id="{04741E0C-385E-4821-94CD-B3959FC2B033}"/>
            </a:ext>
          </a:extLst>
        </xdr:cNvPr>
        <xdr:cNvSpPr/>
      </xdr:nvSpPr>
      <xdr:spPr>
        <a:xfrm>
          <a:off x="407127" y="2891248"/>
          <a:ext cx="449580" cy="514350"/>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11</xdr:col>
      <xdr:colOff>4552950</xdr:colOff>
      <xdr:row>2</xdr:row>
      <xdr:rowOff>0</xdr:rowOff>
    </xdr:from>
    <xdr:to>
      <xdr:col>13</xdr:col>
      <xdr:colOff>1485900</xdr:colOff>
      <xdr:row>3</xdr:row>
      <xdr:rowOff>200025</xdr:rowOff>
    </xdr:to>
    <xdr:pic>
      <xdr:nvPicPr>
        <xdr:cNvPr id="3" name="Imagen 2">
          <a:extLst>
            <a:ext uri="{FF2B5EF4-FFF2-40B4-BE49-F238E27FC236}">
              <a16:creationId xmlns:a16="http://schemas.microsoft.com/office/drawing/2014/main" id="{F59813A2-9301-4D48-802F-AD4A82C370B8}"/>
            </a:ext>
            <a:ext uri="{147F2762-F138-4A5C-976F-8EAC2B608ADB}">
              <a16:predDERef xmlns:a16="http://schemas.microsoft.com/office/drawing/2014/main" pred="{2A110327-0128-4343-9B0F-10EDA1626E22}"/>
            </a:ext>
          </a:extLst>
        </xdr:cNvPr>
        <xdr:cNvPicPr>
          <a:picLocks noChangeAspect="1"/>
        </xdr:cNvPicPr>
      </xdr:nvPicPr>
      <xdr:blipFill>
        <a:blip xmlns:r="http://schemas.openxmlformats.org/officeDocument/2006/relationships" r:embed="rId1"/>
        <a:stretch>
          <a:fillRect/>
        </a:stretch>
      </xdr:blipFill>
      <xdr:spPr>
        <a:xfrm>
          <a:off x="16887825" y="561975"/>
          <a:ext cx="3867150" cy="419100"/>
        </a:xfrm>
        <a:prstGeom prst="rect">
          <a:avLst/>
        </a:prstGeom>
      </xdr:spPr>
    </xdr:pic>
    <xdr:clientData/>
  </xdr:twoCellAnchor>
  <xdr:twoCellAnchor>
    <xdr:from>
      <xdr:col>11</xdr:col>
      <xdr:colOff>3667125</xdr:colOff>
      <xdr:row>1</xdr:row>
      <xdr:rowOff>247650</xdr:rowOff>
    </xdr:from>
    <xdr:to>
      <xdr:col>11</xdr:col>
      <xdr:colOff>4283075</xdr:colOff>
      <xdr:row>3</xdr:row>
      <xdr:rowOff>295275</xdr:rowOff>
    </xdr:to>
    <xdr:sp macro="" textlink="">
      <xdr:nvSpPr>
        <xdr:cNvPr id="4" name="Rectángulo 3">
          <a:extLst>
            <a:ext uri="{FF2B5EF4-FFF2-40B4-BE49-F238E27FC236}">
              <a16:creationId xmlns:a16="http://schemas.microsoft.com/office/drawing/2014/main" id="{222DA490-D17F-41A0-9B48-0276AB702945}"/>
            </a:ext>
            <a:ext uri="{147F2762-F138-4A5C-976F-8EAC2B608ADB}">
              <a16:predDERef xmlns:a16="http://schemas.microsoft.com/office/drawing/2014/main" pred="{F59813A2-9301-4D48-802F-AD4A82C370B8}"/>
            </a:ext>
          </a:extLst>
        </xdr:cNvPr>
        <xdr:cNvSpPr/>
      </xdr:nvSpPr>
      <xdr:spPr>
        <a:xfrm>
          <a:off x="16002000" y="46672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239487</xdr:colOff>
      <xdr:row>9</xdr:row>
      <xdr:rowOff>10888</xdr:rowOff>
    </xdr:from>
    <xdr:to>
      <xdr:col>1</xdr:col>
      <xdr:colOff>689067</xdr:colOff>
      <xdr:row>10</xdr:row>
      <xdr:rowOff>220438</xdr:rowOff>
    </xdr:to>
    <xdr:sp macro="" textlink="">
      <xdr:nvSpPr>
        <xdr:cNvPr id="6" name="Flecha: hacia abajo 5">
          <a:extLst>
            <a:ext uri="{FF2B5EF4-FFF2-40B4-BE49-F238E27FC236}">
              <a16:creationId xmlns:a16="http://schemas.microsoft.com/office/drawing/2014/main" id="{0F1693EB-A270-47CC-8173-384FA7CC628A}"/>
            </a:ext>
          </a:extLst>
        </xdr:cNvPr>
        <xdr:cNvSpPr/>
      </xdr:nvSpPr>
      <xdr:spPr>
        <a:xfrm>
          <a:off x="402773" y="2895602"/>
          <a:ext cx="449580" cy="514350"/>
        </a:xfrm>
        <a:prstGeom prst="downArrow">
          <a:avLst/>
        </a:prstGeom>
        <a:solidFill>
          <a:srgbClr val="F5333F"/>
        </a:solidFill>
        <a:ln w="38100">
          <a:solidFill>
            <a:srgbClr val="F5333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editAs="oneCell">
    <xdr:from>
      <xdr:col>13</xdr:col>
      <xdr:colOff>628650</xdr:colOff>
      <xdr:row>1</xdr:row>
      <xdr:rowOff>123825</xdr:rowOff>
    </xdr:from>
    <xdr:to>
      <xdr:col>23</xdr:col>
      <xdr:colOff>428625</xdr:colOff>
      <xdr:row>2</xdr:row>
      <xdr:rowOff>200025</xdr:rowOff>
    </xdr:to>
    <xdr:pic>
      <xdr:nvPicPr>
        <xdr:cNvPr id="2" name="Imagen 1">
          <a:extLst>
            <a:ext uri="{FF2B5EF4-FFF2-40B4-BE49-F238E27FC236}">
              <a16:creationId xmlns:a16="http://schemas.microsoft.com/office/drawing/2014/main" id="{6786EDBD-7328-4146-8A6D-B41CE42689B9}"/>
            </a:ext>
            <a:ext uri="{147F2762-F138-4A5C-976F-8EAC2B608ADB}">
              <a16:predDERef xmlns:a16="http://schemas.microsoft.com/office/drawing/2014/main" pred="{0F1693EB-A270-47CC-8173-384FA7CC628A}"/>
            </a:ext>
          </a:extLst>
        </xdr:cNvPr>
        <xdr:cNvPicPr>
          <a:picLocks noChangeAspect="1"/>
        </xdr:cNvPicPr>
      </xdr:nvPicPr>
      <xdr:blipFill>
        <a:blip xmlns:r="http://schemas.openxmlformats.org/officeDocument/2006/relationships" r:embed="rId1"/>
        <a:stretch>
          <a:fillRect/>
        </a:stretch>
      </xdr:blipFill>
      <xdr:spPr>
        <a:xfrm>
          <a:off x="14573250" y="333375"/>
          <a:ext cx="3867150" cy="419100"/>
        </a:xfrm>
        <a:prstGeom prst="rect">
          <a:avLst/>
        </a:prstGeom>
      </xdr:spPr>
    </xdr:pic>
    <xdr:clientData/>
  </xdr:twoCellAnchor>
  <xdr:twoCellAnchor>
    <xdr:from>
      <xdr:col>11</xdr:col>
      <xdr:colOff>1000125</xdr:colOff>
      <xdr:row>1</xdr:row>
      <xdr:rowOff>123825</xdr:rowOff>
    </xdr:from>
    <xdr:to>
      <xdr:col>13</xdr:col>
      <xdr:colOff>44450</xdr:colOff>
      <xdr:row>3</xdr:row>
      <xdr:rowOff>180975</xdr:rowOff>
    </xdr:to>
    <xdr:sp macro="" textlink="">
      <xdr:nvSpPr>
        <xdr:cNvPr id="3" name="Rectángulo 2">
          <a:extLst>
            <a:ext uri="{FF2B5EF4-FFF2-40B4-BE49-F238E27FC236}">
              <a16:creationId xmlns:a16="http://schemas.microsoft.com/office/drawing/2014/main" id="{C31683FF-22F1-4E43-AD92-C128DB87994A}"/>
            </a:ext>
            <a:ext uri="{147F2762-F138-4A5C-976F-8EAC2B608ADB}">
              <a16:predDERef xmlns:a16="http://schemas.microsoft.com/office/drawing/2014/main" pred="{6786EDBD-7328-4146-8A6D-B41CE42689B9}"/>
            </a:ext>
          </a:extLst>
        </xdr:cNvPr>
        <xdr:cNvSpPr/>
      </xdr:nvSpPr>
      <xdr:spPr>
        <a:xfrm>
          <a:off x="13373100" y="33337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742950</xdr:colOff>
      <xdr:row>0</xdr:row>
      <xdr:rowOff>85725</xdr:rowOff>
    </xdr:from>
    <xdr:to>
      <xdr:col>13</xdr:col>
      <xdr:colOff>3190875</xdr:colOff>
      <xdr:row>1</xdr:row>
      <xdr:rowOff>295275</xdr:rowOff>
    </xdr:to>
    <xdr:pic>
      <xdr:nvPicPr>
        <xdr:cNvPr id="2" name="Imagen 1">
          <a:extLst>
            <a:ext uri="{FF2B5EF4-FFF2-40B4-BE49-F238E27FC236}">
              <a16:creationId xmlns:a16="http://schemas.microsoft.com/office/drawing/2014/main" id="{59F6715D-8342-4FDB-A557-9A2121A39451}"/>
            </a:ext>
          </a:extLst>
        </xdr:cNvPr>
        <xdr:cNvPicPr>
          <a:picLocks noChangeAspect="1"/>
        </xdr:cNvPicPr>
      </xdr:nvPicPr>
      <xdr:blipFill>
        <a:blip xmlns:r="http://schemas.openxmlformats.org/officeDocument/2006/relationships" r:embed="rId1"/>
        <a:stretch>
          <a:fillRect/>
        </a:stretch>
      </xdr:blipFill>
      <xdr:spPr>
        <a:xfrm>
          <a:off x="18869025" y="85725"/>
          <a:ext cx="3867150" cy="419100"/>
        </a:xfrm>
        <a:prstGeom prst="rect">
          <a:avLst/>
        </a:prstGeom>
      </xdr:spPr>
    </xdr:pic>
    <xdr:clientData/>
  </xdr:twoCellAnchor>
  <xdr:twoCellAnchor>
    <xdr:from>
      <xdr:col>10</xdr:col>
      <xdr:colOff>1143000</xdr:colOff>
      <xdr:row>0</xdr:row>
      <xdr:rowOff>66675</xdr:rowOff>
    </xdr:from>
    <xdr:to>
      <xdr:col>11</xdr:col>
      <xdr:colOff>501650</xdr:colOff>
      <xdr:row>2</xdr:row>
      <xdr:rowOff>123825</xdr:rowOff>
    </xdr:to>
    <xdr:sp macro="" textlink="">
      <xdr:nvSpPr>
        <xdr:cNvPr id="3" name="Rectángulo 2">
          <a:extLst>
            <a:ext uri="{FF2B5EF4-FFF2-40B4-BE49-F238E27FC236}">
              <a16:creationId xmlns:a16="http://schemas.microsoft.com/office/drawing/2014/main" id="{E89B78A4-812A-4CB3-BE5D-023F9C77DC30}"/>
            </a:ext>
            <a:ext uri="{147F2762-F138-4A5C-976F-8EAC2B608ADB}">
              <a16:predDERef xmlns:a16="http://schemas.microsoft.com/office/drawing/2014/main" pred="{59F6715D-8342-4FDB-A557-9A2121A39451}"/>
            </a:ext>
          </a:extLst>
        </xdr:cNvPr>
        <xdr:cNvSpPr/>
      </xdr:nvSpPr>
      <xdr:spPr>
        <a:xfrm>
          <a:off x="18011775" y="6667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1752600</xdr:colOff>
      <xdr:row>0</xdr:row>
      <xdr:rowOff>142875</xdr:rowOff>
    </xdr:from>
    <xdr:to>
      <xdr:col>15</xdr:col>
      <xdr:colOff>5619750</xdr:colOff>
      <xdr:row>2</xdr:row>
      <xdr:rowOff>9525</xdr:rowOff>
    </xdr:to>
    <xdr:pic>
      <xdr:nvPicPr>
        <xdr:cNvPr id="2" name="Imagen 1">
          <a:extLst>
            <a:ext uri="{FF2B5EF4-FFF2-40B4-BE49-F238E27FC236}">
              <a16:creationId xmlns:a16="http://schemas.microsoft.com/office/drawing/2014/main" id="{104F4261-033F-4B7A-873C-DD8D0BD7AD1F}"/>
            </a:ext>
          </a:extLst>
        </xdr:cNvPr>
        <xdr:cNvPicPr>
          <a:picLocks noChangeAspect="1"/>
        </xdr:cNvPicPr>
      </xdr:nvPicPr>
      <xdr:blipFill>
        <a:blip xmlns:r="http://schemas.openxmlformats.org/officeDocument/2006/relationships" r:embed="rId1"/>
        <a:stretch>
          <a:fillRect/>
        </a:stretch>
      </xdr:blipFill>
      <xdr:spPr>
        <a:xfrm>
          <a:off x="17287875" y="142875"/>
          <a:ext cx="3867150" cy="419100"/>
        </a:xfrm>
        <a:prstGeom prst="rect">
          <a:avLst/>
        </a:prstGeom>
      </xdr:spPr>
    </xdr:pic>
    <xdr:clientData/>
  </xdr:twoCellAnchor>
  <xdr:twoCellAnchor>
    <xdr:from>
      <xdr:col>15</xdr:col>
      <xdr:colOff>742950</xdr:colOff>
      <xdr:row>0</xdr:row>
      <xdr:rowOff>95250</xdr:rowOff>
    </xdr:from>
    <xdr:to>
      <xdr:col>15</xdr:col>
      <xdr:colOff>1358900</xdr:colOff>
      <xdr:row>2</xdr:row>
      <xdr:rowOff>152400</xdr:rowOff>
    </xdr:to>
    <xdr:sp macro="" textlink="">
      <xdr:nvSpPr>
        <xdr:cNvPr id="3" name="Rectángulo 2">
          <a:extLst>
            <a:ext uri="{FF2B5EF4-FFF2-40B4-BE49-F238E27FC236}">
              <a16:creationId xmlns:a16="http://schemas.microsoft.com/office/drawing/2014/main" id="{42BEF092-D0E5-4DC9-8D36-FD6BDCBB68E9}"/>
            </a:ext>
            <a:ext uri="{147F2762-F138-4A5C-976F-8EAC2B608ADB}">
              <a16:predDERef xmlns:a16="http://schemas.microsoft.com/office/drawing/2014/main" pred="{104F4261-033F-4B7A-873C-DD8D0BD7AD1F}"/>
            </a:ext>
          </a:extLst>
        </xdr:cNvPr>
        <xdr:cNvSpPr/>
      </xdr:nvSpPr>
      <xdr:spPr>
        <a:xfrm>
          <a:off x="16278225" y="95250"/>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33</xdr:col>
      <xdr:colOff>0</xdr:colOff>
      <xdr:row>7</xdr:row>
      <xdr:rowOff>0</xdr:rowOff>
    </xdr:from>
    <xdr:to>
      <xdr:col>38</xdr:col>
      <xdr:colOff>9525</xdr:colOff>
      <xdr:row>8</xdr:row>
      <xdr:rowOff>114300</xdr:rowOff>
    </xdr:to>
    <xdr:pic>
      <xdr:nvPicPr>
        <xdr:cNvPr id="2" name="Imagen 1">
          <a:extLst>
            <a:ext uri="{FF2B5EF4-FFF2-40B4-BE49-F238E27FC236}">
              <a16:creationId xmlns:a16="http://schemas.microsoft.com/office/drawing/2014/main" id="{9812185E-779F-449B-9212-85D98FA1D8C4}"/>
            </a:ext>
          </a:extLst>
        </xdr:cNvPr>
        <xdr:cNvPicPr>
          <a:picLocks noChangeAspect="1"/>
        </xdr:cNvPicPr>
      </xdr:nvPicPr>
      <xdr:blipFill>
        <a:blip xmlns:r="http://schemas.openxmlformats.org/officeDocument/2006/relationships" r:embed="rId1"/>
        <a:stretch>
          <a:fillRect/>
        </a:stretch>
      </xdr:blipFill>
      <xdr:spPr>
        <a:xfrm>
          <a:off x="36985575" y="2238375"/>
          <a:ext cx="3867150" cy="419100"/>
        </a:xfrm>
        <a:prstGeom prst="rect">
          <a:avLst/>
        </a:prstGeom>
      </xdr:spPr>
    </xdr:pic>
    <xdr:clientData/>
  </xdr:twoCellAnchor>
  <xdr:twoCellAnchor editAs="oneCell">
    <xdr:from>
      <xdr:col>14</xdr:col>
      <xdr:colOff>1085850</xdr:colOff>
      <xdr:row>1</xdr:row>
      <xdr:rowOff>38100</xdr:rowOff>
    </xdr:from>
    <xdr:to>
      <xdr:col>15</xdr:col>
      <xdr:colOff>38100</xdr:colOff>
      <xdr:row>2</xdr:row>
      <xdr:rowOff>114300</xdr:rowOff>
    </xdr:to>
    <xdr:pic>
      <xdr:nvPicPr>
        <xdr:cNvPr id="3" name="Imagen 2">
          <a:extLst>
            <a:ext uri="{FF2B5EF4-FFF2-40B4-BE49-F238E27FC236}">
              <a16:creationId xmlns:a16="http://schemas.microsoft.com/office/drawing/2014/main" id="{FDBAC336-C098-4E7A-ACB1-2525F86CDD52}"/>
            </a:ext>
            <a:ext uri="{147F2762-F138-4A5C-976F-8EAC2B608ADB}">
              <a16:predDERef xmlns:a16="http://schemas.microsoft.com/office/drawing/2014/main" pred="{9812185E-779F-449B-9212-85D98FA1D8C4}"/>
            </a:ext>
          </a:extLst>
        </xdr:cNvPr>
        <xdr:cNvPicPr>
          <a:picLocks noChangeAspect="1"/>
        </xdr:cNvPicPr>
      </xdr:nvPicPr>
      <xdr:blipFill>
        <a:blip xmlns:r="http://schemas.openxmlformats.org/officeDocument/2006/relationships" r:embed="rId1"/>
        <a:stretch>
          <a:fillRect/>
        </a:stretch>
      </xdr:blipFill>
      <xdr:spPr>
        <a:xfrm>
          <a:off x="15535275" y="247650"/>
          <a:ext cx="3867150" cy="419100"/>
        </a:xfrm>
        <a:prstGeom prst="rect">
          <a:avLst/>
        </a:prstGeom>
      </xdr:spPr>
    </xdr:pic>
    <xdr:clientData/>
  </xdr:twoCellAnchor>
  <xdr:twoCellAnchor>
    <xdr:from>
      <xdr:col>14</xdr:col>
      <xdr:colOff>114300</xdr:colOff>
      <xdr:row>0</xdr:row>
      <xdr:rowOff>180975</xdr:rowOff>
    </xdr:from>
    <xdr:to>
      <xdr:col>14</xdr:col>
      <xdr:colOff>730250</xdr:colOff>
      <xdr:row>3</xdr:row>
      <xdr:rowOff>28575</xdr:rowOff>
    </xdr:to>
    <xdr:sp macro="" textlink="">
      <xdr:nvSpPr>
        <xdr:cNvPr id="4" name="Rectángulo 3">
          <a:extLst>
            <a:ext uri="{FF2B5EF4-FFF2-40B4-BE49-F238E27FC236}">
              <a16:creationId xmlns:a16="http://schemas.microsoft.com/office/drawing/2014/main" id="{8CC97D8D-C4F2-4AA1-B251-20E83138DB2D}"/>
            </a:ext>
            <a:ext uri="{147F2762-F138-4A5C-976F-8EAC2B608ADB}">
              <a16:predDERef xmlns:a16="http://schemas.microsoft.com/office/drawing/2014/main" pred="{FDBAC336-C098-4E7A-ACB1-2525F86CDD52}"/>
            </a:ext>
          </a:extLst>
        </xdr:cNvPr>
        <xdr:cNvSpPr/>
      </xdr:nvSpPr>
      <xdr:spPr>
        <a:xfrm>
          <a:off x="14563725" y="180975"/>
          <a:ext cx="615950" cy="609600"/>
        </a:xfrm>
        <a:prstGeom prst="rect">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a:solidFill>
                <a:srgbClr val="FF0000"/>
              </a:solidFill>
              <a:latin typeface="+mn-lt"/>
              <a:ea typeface="+mn-lt"/>
              <a:cs typeface="+mn-lt"/>
            </a:rPr>
            <a:t>NS Logo</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115055-DB7A-4508-896C-3F53F6C07433}" name="BudgetLines" displayName="BudgetLines" ref="V13:X118" totalsRowShown="0" headerRowDxfId="4" dataDxfId="3">
  <autoFilter ref="V13:X118" xr:uid="{59D185E8-9B98-4397-8831-68C9B74813A1}"/>
  <tableColumns count="3">
    <tableColumn id="1" xr3:uid="{9677A7F8-AA86-4F7A-BC42-B6EE871D3A90}" name="Line" dataDxfId="2">
      <calculatedColumnFormula>Budget!B14</calculatedColumnFormula>
    </tableColumn>
    <tableColumn id="2" xr3:uid="{5F76F96E-64E4-4445-B2AF-4022BEF1F0C4}" name="Cost" dataDxfId="1">
      <calculatedColumnFormula>U14</calculatedColumnFormula>
    </tableColumn>
    <tableColumn id="3" xr3:uid="{FF18220D-D75B-4CC6-9C75-E6046C4D7B9F}" name="Additional" dataDxfId="0">
      <calculatedColumnFormula>IFERROR(INDEX(BudgetLines[Cost],_xlfn.AGGREGATE(15,6,(ROW(BudgetLines[Cost])-ROW(BudgetLines[#Headers]))/(BudgetLines[Cost]&lt;&gt;0),ROWS($X$14:BudgetLines[[#This Row],[Additional]]))),"")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youtube.com/watch?v=Y3DGuyaaw2E"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C3833-E722-4520-8B46-44E3BF7FCBBE}">
  <sheetPr>
    <tabColor rgb="FFFAA0A6"/>
    <pageSetUpPr fitToPage="1"/>
  </sheetPr>
  <dimension ref="A1:S126"/>
  <sheetViews>
    <sheetView tabSelected="1" zoomScale="70" zoomScaleNormal="70" workbookViewId="0">
      <selection activeCell="P11" sqref="P11"/>
    </sheetView>
  </sheetViews>
  <sheetFormatPr baseColWidth="10" defaultColWidth="11.54296875" defaultRowHeight="21.5" x14ac:dyDescent="0.45"/>
  <cols>
    <col min="1" max="1" width="2.453125" style="1" customWidth="1"/>
    <col min="2" max="2" width="20.7265625" style="222" customWidth="1"/>
    <col min="3" max="4" width="10.7265625" style="1" customWidth="1"/>
    <col min="5" max="5" width="11.54296875" style="1"/>
    <col min="6" max="6" width="11.453125" style="1" customWidth="1"/>
    <col min="7" max="7" width="1.26953125" style="1" customWidth="1"/>
    <col min="8" max="8" width="14.26953125" style="1" customWidth="1"/>
    <col min="9" max="9" width="3.26953125" style="1" customWidth="1"/>
    <col min="10" max="10" width="14.26953125" style="1" customWidth="1"/>
    <col min="11" max="11" width="1.453125" style="1" customWidth="1"/>
    <col min="12" max="13" width="11.54296875" style="1"/>
    <col min="14" max="16" width="20.7265625" style="1" customWidth="1"/>
    <col min="17" max="17" width="2.453125" style="1" customWidth="1"/>
    <col min="18" max="16384" width="11.54296875" style="3"/>
  </cols>
  <sheetData>
    <row r="1" spans="1:19" ht="21.65" customHeight="1" x14ac:dyDescent="0.45">
      <c r="E1" s="2"/>
      <c r="F1" s="3"/>
      <c r="G1" s="3"/>
      <c r="H1" s="3"/>
      <c r="I1" s="3"/>
      <c r="J1" s="3"/>
      <c r="K1" s="3"/>
      <c r="L1" s="3"/>
      <c r="M1" s="4"/>
      <c r="N1" s="4"/>
    </row>
    <row r="2" spans="1:19" ht="21.65" customHeight="1" x14ac:dyDescent="0.45">
      <c r="E2" s="2"/>
      <c r="F2" s="3"/>
      <c r="G2" s="3"/>
      <c r="H2" s="3"/>
      <c r="I2" s="3"/>
      <c r="J2" s="3"/>
      <c r="K2" s="3"/>
      <c r="L2" s="3"/>
      <c r="M2" s="4"/>
      <c r="N2" s="4"/>
    </row>
    <row r="3" spans="1:19" ht="21.65" customHeight="1" x14ac:dyDescent="0.45">
      <c r="E3" s="2"/>
      <c r="F3" s="3"/>
      <c r="G3" s="3"/>
      <c r="H3" s="3"/>
      <c r="I3" s="3"/>
      <c r="J3" s="3"/>
      <c r="K3" s="3"/>
      <c r="L3" s="3"/>
      <c r="M3" s="4"/>
      <c r="N3" s="4"/>
    </row>
    <row r="4" spans="1:19" ht="33.5" x14ac:dyDescent="0.45">
      <c r="B4" s="255" t="s">
        <v>0</v>
      </c>
      <c r="C4" s="255"/>
      <c r="D4" s="255"/>
      <c r="E4" s="255"/>
      <c r="F4" s="255"/>
      <c r="G4" s="255"/>
      <c r="H4" s="255"/>
      <c r="I4" s="255"/>
      <c r="J4" s="255"/>
      <c r="K4" s="255"/>
      <c r="L4" s="255"/>
      <c r="M4" s="255"/>
      <c r="N4" s="255"/>
      <c r="O4" s="255"/>
      <c r="P4" s="255"/>
    </row>
    <row r="5" spans="1:19" ht="33.5" x14ac:dyDescent="0.45">
      <c r="B5" s="256" t="s">
        <v>1</v>
      </c>
      <c r="C5" s="256"/>
      <c r="D5" s="256"/>
      <c r="E5" s="256"/>
      <c r="F5" s="256"/>
      <c r="G5" s="256"/>
      <c r="H5" s="256"/>
      <c r="I5" s="256"/>
      <c r="J5" s="256"/>
      <c r="K5" s="256"/>
      <c r="L5" s="256"/>
      <c r="M5" s="256"/>
      <c r="N5" s="256"/>
      <c r="O5" s="256"/>
      <c r="P5" s="256"/>
    </row>
    <row r="6" spans="1:19" ht="21.65" customHeight="1" x14ac:dyDescent="0.45">
      <c r="E6" s="2"/>
      <c r="F6" s="3"/>
      <c r="G6" s="3"/>
      <c r="H6" s="3"/>
      <c r="I6" s="3"/>
      <c r="J6" s="3"/>
      <c r="K6" s="3"/>
      <c r="L6" s="3"/>
      <c r="M6" s="4"/>
      <c r="N6" s="4"/>
    </row>
    <row r="7" spans="1:19" ht="75.650000000000006" customHeight="1" x14ac:dyDescent="0.45">
      <c r="B7" s="257" t="s">
        <v>2</v>
      </c>
      <c r="C7" s="257"/>
      <c r="D7" s="257"/>
      <c r="E7" s="257"/>
      <c r="F7" s="257"/>
      <c r="G7" s="257"/>
      <c r="H7" s="257"/>
      <c r="I7" s="257"/>
      <c r="J7" s="257"/>
      <c r="K7" s="257"/>
      <c r="L7" s="257"/>
      <c r="M7" s="257"/>
      <c r="N7" s="257"/>
      <c r="O7" s="257"/>
      <c r="P7" s="257"/>
    </row>
    <row r="9" spans="1:19" s="6" customFormat="1" ht="21.65" customHeight="1" x14ac:dyDescent="0.5">
      <c r="A9" s="5"/>
      <c r="B9" s="258" t="s">
        <v>3</v>
      </c>
      <c r="C9" s="258"/>
      <c r="D9" s="258"/>
      <c r="E9" s="258"/>
      <c r="F9" s="258"/>
      <c r="G9" s="258"/>
      <c r="H9" s="258"/>
      <c r="I9" s="258"/>
      <c r="J9" s="258"/>
      <c r="K9" s="258"/>
      <c r="L9" s="258"/>
      <c r="M9" s="258"/>
      <c r="N9" s="258"/>
      <c r="O9" s="258"/>
      <c r="P9" s="258"/>
      <c r="Q9" s="5"/>
    </row>
    <row r="10" spans="1:19" s="6" customFormat="1" ht="21.65" customHeight="1" x14ac:dyDescent="0.5">
      <c r="A10" s="5"/>
      <c r="B10" s="222"/>
      <c r="C10" s="5"/>
      <c r="E10" s="254" t="s">
        <v>4</v>
      </c>
      <c r="F10" s="254"/>
      <c r="G10" s="5"/>
      <c r="H10" s="254" t="s">
        <v>5</v>
      </c>
      <c r="I10" s="254"/>
      <c r="J10" s="254"/>
      <c r="K10" s="5"/>
      <c r="L10" s="254" t="s">
        <v>6</v>
      </c>
      <c r="M10" s="254"/>
      <c r="N10" s="5"/>
      <c r="O10" s="5"/>
      <c r="P10" s="5"/>
      <c r="Q10" s="5"/>
      <c r="S10" s="217"/>
    </row>
    <row r="11" spans="1:19" s="6" customFormat="1" x14ac:dyDescent="0.6">
      <c r="A11" s="5"/>
      <c r="B11" s="223"/>
      <c r="E11" s="253" t="s">
        <v>7</v>
      </c>
      <c r="F11" s="253"/>
      <c r="H11" s="218">
        <v>45231</v>
      </c>
      <c r="I11" s="201" t="s">
        <v>8</v>
      </c>
      <c r="J11" s="219">
        <v>45291</v>
      </c>
      <c r="L11" s="252">
        <v>45311</v>
      </c>
      <c r="M11" s="252"/>
      <c r="N11" s="202"/>
      <c r="O11" s="5"/>
      <c r="P11" s="5"/>
      <c r="Q11" s="5"/>
      <c r="S11" s="217"/>
    </row>
    <row r="12" spans="1:19" s="6" customFormat="1" x14ac:dyDescent="0.6">
      <c r="A12" s="5"/>
      <c r="B12" s="223"/>
      <c r="E12" s="253" t="s">
        <v>9</v>
      </c>
      <c r="F12" s="253"/>
      <c r="H12" s="218">
        <v>45231</v>
      </c>
      <c r="I12" s="201" t="s">
        <v>8</v>
      </c>
      <c r="J12" s="219">
        <v>45382</v>
      </c>
      <c r="L12" s="252">
        <v>45402</v>
      </c>
      <c r="M12" s="252"/>
      <c r="N12" s="202"/>
      <c r="O12" s="5"/>
      <c r="P12" s="5"/>
      <c r="Q12" s="5"/>
      <c r="S12" s="217"/>
    </row>
    <row r="13" spans="1:19" s="6" customFormat="1" x14ac:dyDescent="0.6">
      <c r="A13" s="5"/>
      <c r="B13" s="223"/>
      <c r="E13" s="253" t="s">
        <v>10</v>
      </c>
      <c r="F13" s="253"/>
      <c r="H13" s="218">
        <v>45231</v>
      </c>
      <c r="I13" s="201" t="s">
        <v>8</v>
      </c>
      <c r="J13" s="219">
        <v>45473</v>
      </c>
      <c r="L13" s="252">
        <v>45493</v>
      </c>
      <c r="M13" s="252"/>
      <c r="N13" s="202"/>
      <c r="O13" s="5"/>
      <c r="P13" s="5"/>
      <c r="Q13" s="5"/>
      <c r="S13" s="217"/>
    </row>
    <row r="14" spans="1:19" s="6" customFormat="1" x14ac:dyDescent="0.6">
      <c r="A14" s="5"/>
      <c r="B14" s="223"/>
      <c r="E14" s="253" t="s">
        <v>11</v>
      </c>
      <c r="F14" s="253"/>
      <c r="H14" s="218">
        <v>45231</v>
      </c>
      <c r="I14" s="201" t="s">
        <v>8</v>
      </c>
      <c r="J14" s="219">
        <v>45535</v>
      </c>
      <c r="L14" s="252">
        <v>45555</v>
      </c>
      <c r="M14" s="252"/>
      <c r="N14" s="202"/>
      <c r="O14" s="5"/>
      <c r="P14" s="5"/>
      <c r="Q14" s="5"/>
      <c r="S14" s="217"/>
    </row>
    <row r="15" spans="1:19" s="6" customFormat="1" x14ac:dyDescent="0.6">
      <c r="A15" s="5"/>
      <c r="B15" s="223"/>
      <c r="E15" s="251" t="s">
        <v>12</v>
      </c>
      <c r="F15" s="251"/>
      <c r="H15" s="218">
        <v>45231</v>
      </c>
      <c r="I15" s="201" t="s">
        <v>8</v>
      </c>
      <c r="J15" s="219">
        <v>45596</v>
      </c>
      <c r="L15" s="252">
        <v>45616</v>
      </c>
      <c r="M15" s="252"/>
      <c r="N15" s="202"/>
      <c r="O15" s="5"/>
      <c r="P15" s="5"/>
      <c r="Q15" s="5"/>
    </row>
    <row r="18" spans="1:17" s="8" customFormat="1" x14ac:dyDescent="0.45">
      <c r="A18" s="7"/>
      <c r="B18" s="221" t="s">
        <v>13</v>
      </c>
      <c r="C18" s="7"/>
      <c r="D18" s="7"/>
      <c r="E18" s="7"/>
      <c r="H18" s="7" t="s">
        <v>14</v>
      </c>
      <c r="I18" s="7"/>
      <c r="J18" s="7"/>
      <c r="K18" s="7"/>
      <c r="L18" s="7"/>
      <c r="M18" s="7"/>
      <c r="N18" s="7"/>
      <c r="O18" s="7"/>
      <c r="P18" s="7"/>
      <c r="Q18" s="7"/>
    </row>
    <row r="19" spans="1:17" ht="3.65" customHeight="1" x14ac:dyDescent="0.45">
      <c r="F19" s="10"/>
      <c r="G19" s="3"/>
    </row>
    <row r="20" spans="1:17" s="8" customFormat="1" ht="103.9" customHeight="1" x14ac:dyDescent="0.45">
      <c r="A20" s="7"/>
      <c r="B20" s="221"/>
      <c r="C20" s="7"/>
      <c r="D20" s="7"/>
      <c r="E20" s="7"/>
      <c r="H20" s="247" t="s">
        <v>15</v>
      </c>
      <c r="I20" s="247"/>
      <c r="J20" s="247"/>
      <c r="K20" s="247"/>
      <c r="L20" s="247"/>
      <c r="M20" s="247"/>
      <c r="N20" s="247"/>
      <c r="O20" s="247"/>
      <c r="P20" s="247"/>
      <c r="Q20" s="7"/>
    </row>
    <row r="22" spans="1:17" s="8" customFormat="1" x14ac:dyDescent="0.45">
      <c r="A22" s="7"/>
      <c r="B22" s="221"/>
      <c r="C22" s="7"/>
      <c r="D22" s="7"/>
      <c r="E22" s="7"/>
      <c r="H22" s="250" t="s">
        <v>16</v>
      </c>
      <c r="I22" s="250"/>
      <c r="J22" s="250"/>
      <c r="K22" s="250"/>
      <c r="L22" s="250"/>
      <c r="M22" s="250"/>
      <c r="N22" s="250"/>
      <c r="O22" s="250"/>
      <c r="P22" s="250"/>
      <c r="Q22" s="7"/>
    </row>
    <row r="23" spans="1:17" ht="3.65" customHeight="1" x14ac:dyDescent="0.45"/>
    <row r="24" spans="1:17" ht="3.65" customHeight="1" x14ac:dyDescent="0.45">
      <c r="B24" s="224"/>
      <c r="C24" s="220"/>
      <c r="D24" s="220"/>
      <c r="E24" s="220"/>
      <c r="F24" s="220"/>
      <c r="G24" s="220"/>
      <c r="H24" s="220"/>
      <c r="I24" s="220"/>
      <c r="J24" s="220"/>
      <c r="K24" s="220"/>
      <c r="L24" s="220"/>
      <c r="M24" s="220"/>
      <c r="N24" s="220"/>
      <c r="O24" s="220"/>
      <c r="P24" s="220"/>
    </row>
    <row r="26" spans="1:17" s="8" customFormat="1" x14ac:dyDescent="0.45">
      <c r="A26" s="7"/>
      <c r="B26" s="221" t="s">
        <v>17</v>
      </c>
      <c r="C26" s="7"/>
      <c r="D26" s="7"/>
      <c r="E26" s="7"/>
      <c r="H26" s="248" t="s">
        <v>14</v>
      </c>
      <c r="I26" s="248"/>
      <c r="J26" s="248"/>
      <c r="K26" s="248"/>
      <c r="L26" s="248"/>
      <c r="M26" s="248"/>
      <c r="N26" s="248"/>
      <c r="O26" s="248"/>
      <c r="P26" s="248"/>
      <c r="Q26" s="7"/>
    </row>
    <row r="27" spans="1:17" ht="3.65" customHeight="1" thickBot="1" x14ac:dyDescent="0.5">
      <c r="F27" s="10"/>
      <c r="G27" s="3"/>
    </row>
    <row r="28" spans="1:17" ht="22" thickBot="1" x14ac:dyDescent="0.5">
      <c r="E28" s="1" t="s">
        <v>18</v>
      </c>
      <c r="F28" s="9" t="s">
        <v>19</v>
      </c>
      <c r="G28" s="3"/>
      <c r="H28" s="247" t="s">
        <v>20</v>
      </c>
      <c r="I28" s="247"/>
      <c r="J28" s="247"/>
      <c r="K28" s="247"/>
      <c r="L28" s="247"/>
      <c r="M28" s="247"/>
      <c r="N28" s="247"/>
      <c r="O28" s="247"/>
      <c r="P28" s="247"/>
    </row>
    <row r="29" spans="1:17" ht="3.65" customHeight="1" thickBot="1" x14ac:dyDescent="0.5">
      <c r="F29" s="10"/>
      <c r="G29" s="3"/>
    </row>
    <row r="30" spans="1:17" ht="32.5" customHeight="1" thickBot="1" x14ac:dyDescent="0.5">
      <c r="E30" s="1" t="s">
        <v>18</v>
      </c>
      <c r="F30" s="9" t="s">
        <v>21</v>
      </c>
      <c r="G30" s="3"/>
      <c r="H30" s="247" t="s">
        <v>22</v>
      </c>
      <c r="I30" s="247"/>
      <c r="J30" s="247"/>
      <c r="K30" s="247"/>
      <c r="L30" s="247"/>
      <c r="M30" s="247"/>
      <c r="N30" s="247"/>
      <c r="O30" s="247"/>
      <c r="P30" s="247"/>
    </row>
    <row r="31" spans="1:17" ht="3.65" customHeight="1" thickBot="1" x14ac:dyDescent="0.5">
      <c r="F31" s="10"/>
      <c r="G31" s="3"/>
    </row>
    <row r="32" spans="1:17" ht="22" thickBot="1" x14ac:dyDescent="0.5">
      <c r="E32" s="1" t="s">
        <v>23</v>
      </c>
      <c r="F32" s="9" t="s">
        <v>24</v>
      </c>
      <c r="G32" s="3"/>
      <c r="H32" s="247" t="s">
        <v>25</v>
      </c>
      <c r="I32" s="247"/>
      <c r="J32" s="247"/>
      <c r="K32" s="247"/>
      <c r="L32" s="247"/>
      <c r="M32" s="247"/>
      <c r="N32" s="247"/>
      <c r="O32" s="247"/>
      <c r="P32" s="247"/>
    </row>
    <row r="33" spans="1:17" ht="3.65" customHeight="1" thickBot="1" x14ac:dyDescent="0.5">
      <c r="F33" s="10"/>
      <c r="G33" s="3"/>
    </row>
    <row r="34" spans="1:17" ht="49.15" customHeight="1" thickBot="1" x14ac:dyDescent="0.5">
      <c r="E34" s="1" t="s">
        <v>18</v>
      </c>
      <c r="F34" s="9" t="s">
        <v>26</v>
      </c>
      <c r="G34" s="3"/>
      <c r="H34" s="247" t="s">
        <v>27</v>
      </c>
      <c r="I34" s="247"/>
      <c r="J34" s="247"/>
      <c r="K34" s="247"/>
      <c r="L34" s="247"/>
      <c r="M34" s="247"/>
      <c r="N34" s="247"/>
      <c r="O34" s="247"/>
      <c r="P34" s="247"/>
    </row>
    <row r="35" spans="1:17" ht="3.65" customHeight="1" thickBot="1" x14ac:dyDescent="0.5">
      <c r="F35" s="10"/>
      <c r="G35" s="3"/>
    </row>
    <row r="36" spans="1:17" ht="32.5" customHeight="1" thickBot="1" x14ac:dyDescent="0.5">
      <c r="E36" s="1" t="s">
        <v>18</v>
      </c>
      <c r="F36" s="9" t="s">
        <v>28</v>
      </c>
      <c r="G36" s="3"/>
      <c r="H36" s="247" t="s">
        <v>29</v>
      </c>
      <c r="I36" s="247"/>
      <c r="J36" s="247"/>
      <c r="K36" s="247"/>
      <c r="L36" s="247"/>
      <c r="M36" s="247"/>
      <c r="N36" s="247"/>
      <c r="O36" s="247"/>
      <c r="P36" s="247"/>
    </row>
    <row r="37" spans="1:17" ht="3.65" customHeight="1" thickBot="1" x14ac:dyDescent="0.5">
      <c r="F37" s="10"/>
      <c r="G37" s="3"/>
    </row>
    <row r="38" spans="1:17" ht="33" customHeight="1" thickBot="1" x14ac:dyDescent="0.5">
      <c r="E38" s="1" t="s">
        <v>18</v>
      </c>
      <c r="F38" s="9" t="s">
        <v>30</v>
      </c>
      <c r="G38" s="3"/>
      <c r="H38" s="247" t="s">
        <v>31</v>
      </c>
      <c r="I38" s="247"/>
      <c r="J38" s="247"/>
      <c r="K38" s="247"/>
      <c r="L38" s="247"/>
      <c r="M38" s="247"/>
      <c r="N38" s="247"/>
      <c r="O38" s="247"/>
      <c r="P38" s="247"/>
    </row>
    <row r="39" spans="1:17" ht="3.65" customHeight="1" thickBot="1" x14ac:dyDescent="0.5">
      <c r="F39" s="10"/>
      <c r="G39" s="3"/>
    </row>
    <row r="40" spans="1:17" ht="33" customHeight="1" thickBot="1" x14ac:dyDescent="0.5">
      <c r="E40" s="1" t="s">
        <v>23</v>
      </c>
      <c r="F40" s="9" t="s">
        <v>32</v>
      </c>
      <c r="G40" s="3"/>
      <c r="H40" s="247" t="s">
        <v>33</v>
      </c>
      <c r="I40" s="247"/>
      <c r="J40" s="247"/>
      <c r="K40" s="247"/>
      <c r="L40" s="247"/>
      <c r="M40" s="247"/>
      <c r="N40" s="247"/>
      <c r="O40" s="247"/>
      <c r="P40" s="247"/>
    </row>
    <row r="41" spans="1:17" x14ac:dyDescent="0.45">
      <c r="F41" s="10"/>
      <c r="G41" s="3"/>
    </row>
    <row r="42" spans="1:17" s="8" customFormat="1" x14ac:dyDescent="0.45">
      <c r="A42" s="7"/>
      <c r="B42" s="221"/>
      <c r="C42" s="7"/>
      <c r="D42" s="7"/>
      <c r="E42" s="7"/>
      <c r="H42" s="250" t="s">
        <v>16</v>
      </c>
      <c r="I42" s="250"/>
      <c r="J42" s="250"/>
      <c r="K42" s="250"/>
      <c r="L42" s="250"/>
      <c r="M42" s="250"/>
      <c r="N42" s="250"/>
      <c r="O42" s="250"/>
      <c r="P42" s="250"/>
      <c r="Q42" s="7"/>
    </row>
    <row r="43" spans="1:17" ht="3.65" customHeight="1" x14ac:dyDescent="0.45"/>
    <row r="44" spans="1:17" ht="3.65" customHeight="1" x14ac:dyDescent="0.45">
      <c r="B44" s="224"/>
      <c r="C44" s="220"/>
      <c r="D44" s="220"/>
      <c r="E44" s="220"/>
      <c r="F44" s="220"/>
      <c r="G44" s="220"/>
      <c r="H44" s="220"/>
      <c r="I44" s="220"/>
      <c r="J44" s="220"/>
      <c r="K44" s="220"/>
      <c r="L44" s="220"/>
      <c r="M44" s="220"/>
      <c r="N44" s="220"/>
      <c r="O44" s="220"/>
      <c r="P44" s="220"/>
    </row>
    <row r="46" spans="1:17" x14ac:dyDescent="0.45">
      <c r="B46" s="221" t="s">
        <v>34</v>
      </c>
      <c r="H46" s="248" t="s">
        <v>14</v>
      </c>
      <c r="I46" s="248"/>
      <c r="J46" s="248"/>
      <c r="K46" s="248"/>
      <c r="L46" s="248"/>
      <c r="M46" s="248"/>
      <c r="N46" s="248"/>
      <c r="O46" s="248"/>
      <c r="P46" s="248"/>
    </row>
    <row r="47" spans="1:17" ht="3.65" customHeight="1" x14ac:dyDescent="0.45"/>
    <row r="48" spans="1:17" s="8" customFormat="1" x14ac:dyDescent="0.6">
      <c r="A48" s="7"/>
      <c r="B48" s="225"/>
      <c r="C48" s="7"/>
      <c r="D48" s="7"/>
      <c r="E48" s="7"/>
      <c r="H48" s="249" t="s">
        <v>35</v>
      </c>
      <c r="I48" s="249"/>
      <c r="J48" s="249"/>
      <c r="K48" s="249"/>
      <c r="L48" s="249"/>
      <c r="M48" s="249"/>
      <c r="N48" s="249"/>
      <c r="O48" s="249"/>
      <c r="P48" s="249"/>
      <c r="Q48" s="7"/>
    </row>
    <row r="49" spans="1:17" ht="3.65" customHeight="1" x14ac:dyDescent="0.45"/>
    <row r="50" spans="1:17" s="8" customFormat="1" x14ac:dyDescent="0.45">
      <c r="A50" s="7"/>
      <c r="B50" s="221"/>
      <c r="C50" s="7"/>
      <c r="D50" s="7"/>
      <c r="E50" s="7"/>
      <c r="F50" s="11"/>
      <c r="H50" s="1" t="s">
        <v>36</v>
      </c>
      <c r="I50" s="7"/>
      <c r="J50" s="7"/>
      <c r="K50" s="7"/>
      <c r="L50" s="7"/>
      <c r="M50" s="7"/>
      <c r="N50" s="7"/>
      <c r="O50" s="7"/>
      <c r="P50" s="7"/>
      <c r="Q50" s="7"/>
    </row>
    <row r="51" spans="1:17" s="8" customFormat="1" ht="3.65" customHeight="1" thickBot="1" x14ac:dyDescent="0.5">
      <c r="A51" s="7"/>
      <c r="B51" s="221"/>
      <c r="C51" s="7"/>
      <c r="D51" s="7"/>
      <c r="E51" s="7"/>
      <c r="H51" s="1"/>
      <c r="I51" s="7"/>
      <c r="J51" s="7"/>
      <c r="K51" s="7"/>
      <c r="L51" s="7"/>
      <c r="M51" s="7"/>
      <c r="N51" s="7"/>
      <c r="O51" s="7"/>
      <c r="P51" s="7"/>
      <c r="Q51" s="7"/>
    </row>
    <row r="52" spans="1:17" ht="22" thickBot="1" x14ac:dyDescent="0.5">
      <c r="E52" s="1" t="s">
        <v>37</v>
      </c>
      <c r="F52" s="9" t="s">
        <v>38</v>
      </c>
      <c r="G52" s="3"/>
      <c r="H52" s="247" t="s">
        <v>39</v>
      </c>
      <c r="I52" s="247"/>
      <c r="J52" s="247"/>
      <c r="K52" s="247"/>
      <c r="L52" s="247"/>
      <c r="M52" s="247"/>
      <c r="N52" s="247"/>
      <c r="O52" s="247"/>
      <c r="P52" s="247"/>
    </row>
    <row r="53" spans="1:17" ht="3.65" customHeight="1" thickBot="1" x14ac:dyDescent="0.5">
      <c r="F53" s="10"/>
      <c r="G53" s="3"/>
    </row>
    <row r="54" spans="1:17" ht="22" thickBot="1" x14ac:dyDescent="0.5">
      <c r="E54" s="1" t="s">
        <v>18</v>
      </c>
      <c r="F54" s="9" t="s">
        <v>40</v>
      </c>
      <c r="G54" s="3"/>
      <c r="H54" s="247" t="s">
        <v>41</v>
      </c>
      <c r="I54" s="247"/>
      <c r="J54" s="247"/>
      <c r="K54" s="247"/>
      <c r="L54" s="247"/>
      <c r="M54" s="247"/>
      <c r="N54" s="247"/>
      <c r="O54" s="247"/>
      <c r="P54" s="247"/>
    </row>
    <row r="55" spans="1:17" ht="3.65" customHeight="1" thickBot="1" x14ac:dyDescent="0.5">
      <c r="F55" s="10"/>
      <c r="G55" s="3"/>
    </row>
    <row r="56" spans="1:17" ht="33.65" customHeight="1" thickBot="1" x14ac:dyDescent="0.5">
      <c r="E56" s="1" t="s">
        <v>18</v>
      </c>
      <c r="F56" s="9" t="s">
        <v>42</v>
      </c>
      <c r="G56" s="3"/>
      <c r="H56" s="247" t="s">
        <v>43</v>
      </c>
      <c r="I56" s="247"/>
      <c r="J56" s="247"/>
      <c r="K56" s="247"/>
      <c r="L56" s="247"/>
      <c r="M56" s="247"/>
      <c r="N56" s="247"/>
      <c r="O56" s="247"/>
      <c r="P56" s="247"/>
    </row>
    <row r="57" spans="1:17" ht="3.65" customHeight="1" thickBot="1" x14ac:dyDescent="0.5">
      <c r="F57" s="10"/>
      <c r="G57" s="3"/>
    </row>
    <row r="58" spans="1:17" ht="22" thickBot="1" x14ac:dyDescent="0.5">
      <c r="E58" s="1" t="s">
        <v>18</v>
      </c>
      <c r="F58" s="9" t="s">
        <v>19</v>
      </c>
      <c r="G58" s="3"/>
      <c r="H58" s="247" t="s">
        <v>44</v>
      </c>
      <c r="I58" s="247"/>
      <c r="J58" s="247"/>
      <c r="K58" s="247"/>
      <c r="L58" s="247"/>
      <c r="M58" s="247"/>
      <c r="N58" s="247"/>
      <c r="O58" s="247"/>
      <c r="P58" s="247"/>
    </row>
    <row r="59" spans="1:17" ht="3.65" customHeight="1" thickBot="1" x14ac:dyDescent="0.5">
      <c r="F59" s="10" t="s">
        <v>21</v>
      </c>
      <c r="G59" s="3"/>
    </row>
    <row r="60" spans="1:17" ht="22" thickBot="1" x14ac:dyDescent="0.5">
      <c r="E60" s="1" t="s">
        <v>18</v>
      </c>
      <c r="F60" s="9" t="s">
        <v>21</v>
      </c>
      <c r="G60" s="3"/>
      <c r="H60" s="247" t="s">
        <v>45</v>
      </c>
      <c r="I60" s="247"/>
      <c r="J60" s="247"/>
      <c r="K60" s="247"/>
      <c r="L60" s="247"/>
      <c r="M60" s="247"/>
      <c r="N60" s="247"/>
      <c r="O60" s="247"/>
      <c r="P60" s="247"/>
    </row>
    <row r="61" spans="1:17" ht="3.65" customHeight="1" thickBot="1" x14ac:dyDescent="0.5">
      <c r="F61" s="10"/>
      <c r="G61" s="3"/>
    </row>
    <row r="62" spans="1:17" ht="22" thickBot="1" x14ac:dyDescent="0.5">
      <c r="E62" s="1" t="s">
        <v>18</v>
      </c>
      <c r="F62" s="9" t="s">
        <v>46</v>
      </c>
      <c r="G62" s="3"/>
      <c r="H62" s="247" t="s">
        <v>47</v>
      </c>
      <c r="I62" s="247"/>
      <c r="J62" s="247"/>
      <c r="K62" s="247"/>
      <c r="L62" s="247"/>
      <c r="M62" s="247"/>
      <c r="N62" s="247"/>
      <c r="O62" s="247"/>
      <c r="P62" s="247"/>
    </row>
    <row r="63" spans="1:17" ht="3.65" customHeight="1" thickBot="1" x14ac:dyDescent="0.5">
      <c r="F63" s="10"/>
      <c r="G63" s="3"/>
    </row>
    <row r="64" spans="1:17" ht="22" thickBot="1" x14ac:dyDescent="0.5">
      <c r="E64" s="1" t="s">
        <v>18</v>
      </c>
      <c r="F64" s="9" t="s">
        <v>48</v>
      </c>
      <c r="G64" s="3"/>
      <c r="H64" s="247" t="s">
        <v>49</v>
      </c>
      <c r="I64" s="247"/>
      <c r="J64" s="247"/>
      <c r="K64" s="247"/>
      <c r="L64" s="247"/>
      <c r="M64" s="247"/>
      <c r="N64" s="247"/>
      <c r="O64" s="247"/>
      <c r="P64" s="247"/>
    </row>
    <row r="65" spans="2:16" ht="3.65" customHeight="1" thickBot="1" x14ac:dyDescent="0.5">
      <c r="F65" s="10"/>
      <c r="G65" s="3"/>
    </row>
    <row r="66" spans="2:16" ht="22" thickBot="1" x14ac:dyDescent="0.5">
      <c r="E66" s="1" t="s">
        <v>18</v>
      </c>
      <c r="F66" s="9" t="s">
        <v>50</v>
      </c>
      <c r="G66" s="3"/>
      <c r="H66" s="247" t="s">
        <v>51</v>
      </c>
      <c r="I66" s="247"/>
      <c r="J66" s="247"/>
      <c r="K66" s="247"/>
      <c r="L66" s="247"/>
      <c r="M66" s="247"/>
      <c r="N66" s="247"/>
      <c r="O66" s="247"/>
      <c r="P66" s="247"/>
    </row>
    <row r="67" spans="2:16" ht="3.65" customHeight="1" thickBot="1" x14ac:dyDescent="0.5">
      <c r="F67" s="10"/>
      <c r="G67" s="3"/>
    </row>
    <row r="68" spans="2:16" ht="22" thickBot="1" x14ac:dyDescent="0.5">
      <c r="E68" s="1" t="s">
        <v>18</v>
      </c>
      <c r="F68" s="9" t="s">
        <v>52</v>
      </c>
      <c r="G68" s="3"/>
      <c r="H68" s="247" t="s">
        <v>53</v>
      </c>
      <c r="I68" s="247"/>
      <c r="J68" s="247"/>
      <c r="K68" s="247"/>
      <c r="L68" s="247"/>
      <c r="M68" s="247"/>
      <c r="N68" s="247"/>
      <c r="O68" s="247"/>
      <c r="P68" s="247"/>
    </row>
    <row r="69" spans="2:16" ht="3.65" customHeight="1" thickBot="1" x14ac:dyDescent="0.5">
      <c r="F69" s="10"/>
      <c r="G69" s="3"/>
    </row>
    <row r="70" spans="2:16" ht="22" thickBot="1" x14ac:dyDescent="0.5">
      <c r="E70" s="1" t="s">
        <v>18</v>
      </c>
      <c r="F70" s="9" t="s">
        <v>26</v>
      </c>
      <c r="G70" s="3"/>
      <c r="H70" s="247" t="s">
        <v>54</v>
      </c>
      <c r="I70" s="247"/>
      <c r="J70" s="247"/>
      <c r="K70" s="247"/>
      <c r="L70" s="247"/>
      <c r="M70" s="247"/>
      <c r="N70" s="247"/>
      <c r="O70" s="247"/>
      <c r="P70" s="247"/>
    </row>
    <row r="71" spans="2:16" ht="3.65" customHeight="1" thickBot="1" x14ac:dyDescent="0.5">
      <c r="F71" s="10"/>
      <c r="G71" s="3"/>
    </row>
    <row r="72" spans="2:16" ht="33.65" customHeight="1" thickBot="1" x14ac:dyDescent="0.5">
      <c r="E72" s="1" t="s">
        <v>18</v>
      </c>
      <c r="F72" s="9" t="s">
        <v>55</v>
      </c>
      <c r="G72" s="3"/>
      <c r="H72" s="247" t="s">
        <v>56</v>
      </c>
      <c r="I72" s="247"/>
      <c r="J72" s="247"/>
      <c r="K72" s="247"/>
      <c r="L72" s="247"/>
      <c r="M72" s="247"/>
      <c r="N72" s="247"/>
      <c r="O72" s="247"/>
      <c r="P72" s="247"/>
    </row>
    <row r="73" spans="2:16" ht="3.65" customHeight="1" thickBot="1" x14ac:dyDescent="0.5">
      <c r="F73" s="10"/>
      <c r="G73" s="3"/>
    </row>
    <row r="74" spans="2:16" ht="22" thickBot="1" x14ac:dyDescent="0.5">
      <c r="E74" s="1" t="s">
        <v>18</v>
      </c>
      <c r="F74" s="9" t="s">
        <v>28</v>
      </c>
      <c r="G74" s="3"/>
      <c r="H74" s="247" t="s">
        <v>57</v>
      </c>
      <c r="I74" s="247"/>
      <c r="J74" s="247"/>
      <c r="K74" s="247"/>
      <c r="L74" s="247"/>
      <c r="M74" s="247"/>
      <c r="N74" s="247"/>
      <c r="O74" s="247"/>
      <c r="P74" s="247"/>
    </row>
    <row r="75" spans="2:16" ht="3.65" customHeight="1" thickBot="1" x14ac:dyDescent="0.5">
      <c r="F75" s="10"/>
      <c r="G75" s="3"/>
    </row>
    <row r="76" spans="2:16" ht="22" thickBot="1" x14ac:dyDescent="0.5">
      <c r="E76" s="1" t="s">
        <v>18</v>
      </c>
      <c r="F76" s="9" t="s">
        <v>30</v>
      </c>
      <c r="G76" s="3"/>
      <c r="H76" s="247" t="s">
        <v>58</v>
      </c>
      <c r="I76" s="247"/>
      <c r="J76" s="247"/>
      <c r="K76" s="247"/>
      <c r="L76" s="247"/>
      <c r="M76" s="247"/>
      <c r="N76" s="247"/>
      <c r="O76" s="247"/>
      <c r="P76" s="247"/>
    </row>
    <row r="77" spans="2:16" ht="3.65" customHeight="1" x14ac:dyDescent="0.45">
      <c r="F77" s="10"/>
      <c r="G77" s="3"/>
    </row>
    <row r="79" spans="2:16" ht="3.65" customHeight="1" x14ac:dyDescent="0.45"/>
    <row r="80" spans="2:16" ht="3.65" customHeight="1" x14ac:dyDescent="0.45">
      <c r="B80" s="224"/>
      <c r="C80" s="220"/>
      <c r="D80" s="220"/>
      <c r="E80" s="220"/>
      <c r="F80" s="220"/>
      <c r="G80" s="220"/>
      <c r="H80" s="220"/>
      <c r="I80" s="220"/>
      <c r="J80" s="220"/>
      <c r="K80" s="220"/>
      <c r="L80" s="220"/>
      <c r="M80" s="220"/>
      <c r="N80" s="220"/>
      <c r="O80" s="220"/>
      <c r="P80" s="220"/>
    </row>
    <row r="82" spans="1:17" x14ac:dyDescent="0.45">
      <c r="B82" s="221" t="s">
        <v>59</v>
      </c>
      <c r="H82" s="248" t="s">
        <v>14</v>
      </c>
      <c r="I82" s="248"/>
      <c r="J82" s="248"/>
      <c r="K82" s="248"/>
      <c r="L82" s="248"/>
      <c r="M82" s="248"/>
      <c r="N82" s="248"/>
      <c r="O82" s="248"/>
      <c r="P82" s="248"/>
    </row>
    <row r="83" spans="1:17" s="8" customFormat="1" ht="3.65" customHeight="1" x14ac:dyDescent="0.45">
      <c r="A83" s="7"/>
      <c r="B83" s="221"/>
      <c r="C83" s="7"/>
      <c r="D83" s="7"/>
      <c r="E83" s="7"/>
      <c r="H83" s="1"/>
      <c r="I83" s="7"/>
      <c r="J83" s="7"/>
      <c r="K83" s="7"/>
      <c r="L83" s="7"/>
      <c r="M83" s="7"/>
      <c r="N83" s="7"/>
      <c r="O83" s="7"/>
      <c r="P83" s="7"/>
      <c r="Q83" s="7"/>
    </row>
    <row r="84" spans="1:17" s="8" customFormat="1" ht="33" customHeight="1" x14ac:dyDescent="0.6">
      <c r="A84" s="7"/>
      <c r="B84" s="225"/>
      <c r="C84" s="7"/>
      <c r="D84" s="7"/>
      <c r="E84" s="7"/>
      <c r="H84" s="249" t="s">
        <v>60</v>
      </c>
      <c r="I84" s="249"/>
      <c r="J84" s="249"/>
      <c r="K84" s="249"/>
      <c r="L84" s="249"/>
      <c r="M84" s="249"/>
      <c r="N84" s="249"/>
      <c r="O84" s="249"/>
      <c r="P84" s="249"/>
      <c r="Q84" s="7"/>
    </row>
    <row r="85" spans="1:17" s="8" customFormat="1" ht="3.65" customHeight="1" x14ac:dyDescent="0.45">
      <c r="A85" s="7"/>
      <c r="B85" s="221"/>
      <c r="C85" s="7"/>
      <c r="D85" s="7"/>
      <c r="E85" s="7"/>
      <c r="H85" s="1"/>
      <c r="I85" s="7"/>
      <c r="J85" s="7"/>
      <c r="K85" s="7"/>
      <c r="L85" s="7"/>
      <c r="M85" s="7"/>
      <c r="N85" s="7"/>
      <c r="O85" s="7"/>
      <c r="P85" s="7"/>
      <c r="Q85" s="7"/>
    </row>
    <row r="86" spans="1:17" s="8" customFormat="1" x14ac:dyDescent="0.45">
      <c r="A86" s="7"/>
      <c r="B86" s="221"/>
      <c r="C86" s="7"/>
      <c r="D86" s="7"/>
      <c r="E86" s="7"/>
      <c r="F86" s="11"/>
      <c r="H86" s="1" t="s">
        <v>61</v>
      </c>
      <c r="I86" s="7"/>
      <c r="J86" s="7"/>
      <c r="K86" s="7"/>
      <c r="L86" s="7"/>
      <c r="M86" s="7"/>
      <c r="N86" s="7"/>
      <c r="O86" s="7"/>
      <c r="P86" s="7"/>
      <c r="Q86" s="7"/>
    </row>
    <row r="87" spans="1:17" s="8" customFormat="1" ht="3.65" customHeight="1" thickBot="1" x14ac:dyDescent="0.5">
      <c r="A87" s="7"/>
      <c r="B87" s="221"/>
      <c r="C87" s="7"/>
      <c r="D87" s="7"/>
      <c r="E87" s="7"/>
      <c r="H87" s="1"/>
      <c r="I87" s="7"/>
      <c r="J87" s="7"/>
      <c r="K87" s="7"/>
      <c r="L87" s="7"/>
      <c r="M87" s="7"/>
      <c r="N87" s="7"/>
      <c r="O87" s="7"/>
      <c r="P87" s="7"/>
      <c r="Q87" s="7"/>
    </row>
    <row r="88" spans="1:17" ht="22" thickBot="1" x14ac:dyDescent="0.5">
      <c r="E88" s="1" t="s">
        <v>18</v>
      </c>
      <c r="F88" s="9" t="s">
        <v>40</v>
      </c>
      <c r="G88" s="3"/>
      <c r="H88" s="247" t="s">
        <v>62</v>
      </c>
      <c r="I88" s="247"/>
      <c r="J88" s="247"/>
      <c r="K88" s="247"/>
      <c r="L88" s="247"/>
      <c r="M88" s="247"/>
      <c r="N88" s="247"/>
      <c r="O88" s="247"/>
      <c r="P88" s="247"/>
    </row>
    <row r="89" spans="1:17" ht="3.65" customHeight="1" thickBot="1" x14ac:dyDescent="0.5">
      <c r="F89" s="10"/>
      <c r="G89" s="3"/>
    </row>
    <row r="90" spans="1:17" ht="22" thickBot="1" x14ac:dyDescent="0.5">
      <c r="E90" s="1" t="s">
        <v>18</v>
      </c>
      <c r="F90" s="9" t="s">
        <v>63</v>
      </c>
      <c r="G90" s="3"/>
      <c r="H90" s="247" t="s">
        <v>64</v>
      </c>
      <c r="I90" s="247"/>
      <c r="J90" s="247"/>
      <c r="K90" s="247"/>
      <c r="L90" s="247"/>
      <c r="M90" s="247"/>
      <c r="N90" s="247"/>
      <c r="O90" s="247"/>
      <c r="P90" s="247"/>
    </row>
    <row r="91" spans="1:17" ht="3.65" customHeight="1" thickBot="1" x14ac:dyDescent="0.5">
      <c r="F91" s="10"/>
      <c r="G91" s="3"/>
    </row>
    <row r="92" spans="1:17" ht="22" thickBot="1" x14ac:dyDescent="0.5">
      <c r="E92" s="1" t="s">
        <v>18</v>
      </c>
      <c r="F92" s="9" t="s">
        <v>65</v>
      </c>
      <c r="G92" s="3"/>
      <c r="H92" s="247" t="s">
        <v>66</v>
      </c>
      <c r="I92" s="247"/>
      <c r="J92" s="247"/>
      <c r="K92" s="247"/>
      <c r="L92" s="247"/>
      <c r="M92" s="247"/>
      <c r="N92" s="247"/>
      <c r="O92" s="247"/>
      <c r="P92" s="247"/>
    </row>
    <row r="93" spans="1:17" ht="3.65" customHeight="1" thickBot="1" x14ac:dyDescent="0.5">
      <c r="F93" s="10" t="s">
        <v>21</v>
      </c>
      <c r="G93" s="3"/>
    </row>
    <row r="94" spans="1:17" ht="22" thickBot="1" x14ac:dyDescent="0.5">
      <c r="E94" s="1" t="s">
        <v>18</v>
      </c>
      <c r="F94" s="9" t="s">
        <v>50</v>
      </c>
      <c r="G94" s="3"/>
      <c r="H94" s="247" t="s">
        <v>67</v>
      </c>
      <c r="I94" s="247"/>
      <c r="J94" s="247"/>
      <c r="K94" s="247"/>
      <c r="L94" s="247"/>
      <c r="M94" s="247"/>
      <c r="N94" s="247"/>
      <c r="O94" s="247"/>
      <c r="P94" s="247"/>
    </row>
    <row r="95" spans="1:17" ht="3.65" customHeight="1" thickBot="1" x14ac:dyDescent="0.5">
      <c r="F95" s="10"/>
      <c r="G95" s="3"/>
    </row>
    <row r="96" spans="1:17" ht="22" thickBot="1" x14ac:dyDescent="0.5">
      <c r="E96" s="1" t="s">
        <v>18</v>
      </c>
      <c r="F96" s="9" t="s">
        <v>26</v>
      </c>
      <c r="G96" s="3"/>
      <c r="H96" s="247" t="s">
        <v>68</v>
      </c>
      <c r="I96" s="247"/>
      <c r="J96" s="247"/>
      <c r="K96" s="247"/>
      <c r="L96" s="247"/>
      <c r="M96" s="247"/>
      <c r="N96" s="247"/>
      <c r="O96" s="247"/>
      <c r="P96" s="247"/>
    </row>
    <row r="97" spans="1:17" ht="3.65" customHeight="1" thickBot="1" x14ac:dyDescent="0.5">
      <c r="F97" s="10"/>
      <c r="G97" s="3"/>
    </row>
    <row r="98" spans="1:17" ht="22" thickBot="1" x14ac:dyDescent="0.5">
      <c r="E98" s="1" t="s">
        <v>18</v>
      </c>
      <c r="F98" s="9" t="s">
        <v>28</v>
      </c>
      <c r="G98" s="3"/>
      <c r="H98" s="247" t="s">
        <v>69</v>
      </c>
      <c r="I98" s="247"/>
      <c r="J98" s="247"/>
      <c r="K98" s="247"/>
      <c r="L98" s="247"/>
      <c r="M98" s="247"/>
      <c r="N98" s="247"/>
      <c r="O98" s="247"/>
      <c r="P98" s="247"/>
    </row>
    <row r="99" spans="1:17" ht="3.65" customHeight="1" thickBot="1" x14ac:dyDescent="0.5">
      <c r="F99" s="10"/>
      <c r="G99" s="3"/>
    </row>
    <row r="100" spans="1:17" ht="33.65" customHeight="1" thickBot="1" x14ac:dyDescent="0.5">
      <c r="E100" s="1" t="s">
        <v>18</v>
      </c>
      <c r="F100" s="9" t="s">
        <v>30</v>
      </c>
      <c r="G100" s="3"/>
      <c r="H100" s="247" t="s">
        <v>70</v>
      </c>
      <c r="I100" s="247"/>
      <c r="J100" s="247"/>
      <c r="K100" s="247"/>
      <c r="L100" s="247"/>
      <c r="M100" s="247"/>
      <c r="N100" s="247"/>
      <c r="O100" s="247"/>
      <c r="P100" s="247"/>
    </row>
    <row r="101" spans="1:17" ht="3.65" customHeight="1" thickBot="1" x14ac:dyDescent="0.5">
      <c r="F101" s="10"/>
      <c r="G101" s="3"/>
    </row>
    <row r="102" spans="1:17" ht="22" thickBot="1" x14ac:dyDescent="0.5">
      <c r="E102" s="1" t="s">
        <v>18</v>
      </c>
      <c r="F102" s="9" t="s">
        <v>71</v>
      </c>
      <c r="G102" s="3"/>
      <c r="H102" s="247" t="s">
        <v>72</v>
      </c>
      <c r="I102" s="247"/>
      <c r="J102" s="247"/>
      <c r="K102" s="247"/>
      <c r="L102" s="247"/>
      <c r="M102" s="247"/>
      <c r="N102" s="247"/>
      <c r="O102" s="247"/>
      <c r="P102" s="247"/>
    </row>
    <row r="103" spans="1:17" ht="3.65" customHeight="1" x14ac:dyDescent="0.45">
      <c r="F103" s="10"/>
      <c r="G103" s="3"/>
    </row>
    <row r="105" spans="1:17" ht="3.65" customHeight="1" x14ac:dyDescent="0.45"/>
    <row r="106" spans="1:17" ht="3.65" customHeight="1" x14ac:dyDescent="0.45">
      <c r="B106" s="224"/>
      <c r="C106" s="220"/>
      <c r="D106" s="220"/>
      <c r="E106" s="220"/>
      <c r="F106" s="220"/>
      <c r="G106" s="220"/>
      <c r="H106" s="220"/>
      <c r="I106" s="220"/>
      <c r="J106" s="220"/>
      <c r="K106" s="220"/>
      <c r="L106" s="220"/>
      <c r="M106" s="220"/>
      <c r="N106" s="220"/>
      <c r="O106" s="220"/>
      <c r="P106" s="220"/>
    </row>
    <row r="108" spans="1:17" x14ac:dyDescent="0.45">
      <c r="B108" s="221" t="s">
        <v>73</v>
      </c>
      <c r="H108" s="248" t="s">
        <v>14</v>
      </c>
      <c r="I108" s="248"/>
      <c r="J108" s="248"/>
      <c r="K108" s="248"/>
      <c r="L108" s="248"/>
      <c r="M108" s="248"/>
      <c r="N108" s="248"/>
      <c r="O108" s="248"/>
      <c r="P108" s="248"/>
    </row>
    <row r="109" spans="1:17" s="8" customFormat="1" ht="3.65" customHeight="1" x14ac:dyDescent="0.45">
      <c r="A109" s="7"/>
      <c r="B109" s="221"/>
      <c r="C109" s="7"/>
      <c r="D109" s="7"/>
      <c r="E109" s="7"/>
      <c r="H109" s="1"/>
      <c r="I109" s="7"/>
      <c r="J109" s="7"/>
      <c r="K109" s="7"/>
      <c r="L109" s="7"/>
      <c r="M109" s="7"/>
      <c r="N109" s="7"/>
      <c r="O109" s="7"/>
      <c r="P109" s="7"/>
      <c r="Q109" s="7"/>
    </row>
    <row r="110" spans="1:17" s="8" customFormat="1" ht="33" customHeight="1" x14ac:dyDescent="0.6">
      <c r="A110" s="7"/>
      <c r="B110" s="225"/>
      <c r="C110" s="7"/>
      <c r="D110" s="7"/>
      <c r="E110" s="7"/>
      <c r="H110" s="249" t="s">
        <v>74</v>
      </c>
      <c r="I110" s="249"/>
      <c r="J110" s="249"/>
      <c r="K110" s="249"/>
      <c r="L110" s="249"/>
      <c r="M110" s="249"/>
      <c r="N110" s="249"/>
      <c r="O110" s="249"/>
      <c r="P110" s="249"/>
      <c r="Q110" s="7"/>
    </row>
    <row r="111" spans="1:17" s="8" customFormat="1" ht="3.65" customHeight="1" x14ac:dyDescent="0.45">
      <c r="A111" s="7"/>
      <c r="B111" s="221"/>
      <c r="C111" s="7"/>
      <c r="D111" s="7"/>
      <c r="E111" s="7"/>
      <c r="H111" s="1"/>
      <c r="I111" s="7"/>
      <c r="J111" s="7"/>
      <c r="K111" s="7"/>
      <c r="L111" s="7"/>
      <c r="M111" s="7"/>
      <c r="N111" s="7"/>
      <c r="O111" s="7"/>
      <c r="P111" s="7"/>
      <c r="Q111" s="7"/>
    </row>
    <row r="112" spans="1:17" s="8" customFormat="1" x14ac:dyDescent="0.45">
      <c r="A112" s="7"/>
      <c r="B112" s="221"/>
      <c r="C112" s="7"/>
      <c r="D112" s="7"/>
      <c r="E112" s="7"/>
      <c r="F112" s="11"/>
      <c r="H112" s="1" t="s">
        <v>75</v>
      </c>
      <c r="I112" s="7"/>
      <c r="J112" s="7"/>
      <c r="K112" s="7"/>
      <c r="L112" s="7"/>
      <c r="M112" s="7"/>
      <c r="N112" s="7"/>
      <c r="O112" s="7"/>
      <c r="P112" s="7"/>
      <c r="Q112" s="7"/>
    </row>
    <row r="113" spans="1:17" s="8" customFormat="1" ht="3.65" customHeight="1" thickBot="1" x14ac:dyDescent="0.5">
      <c r="A113" s="7"/>
      <c r="B113" s="221"/>
      <c r="C113" s="7"/>
      <c r="D113" s="7"/>
      <c r="E113" s="7"/>
      <c r="H113" s="1"/>
      <c r="I113" s="7"/>
      <c r="J113" s="7"/>
      <c r="K113" s="7"/>
      <c r="L113" s="7"/>
      <c r="M113" s="7"/>
      <c r="N113" s="7"/>
      <c r="O113" s="7"/>
      <c r="P113" s="7"/>
      <c r="Q113" s="7"/>
    </row>
    <row r="114" spans="1:17" ht="22" thickBot="1" x14ac:dyDescent="0.5">
      <c r="E114" s="1" t="s">
        <v>18</v>
      </c>
      <c r="F114" s="9" t="s">
        <v>40</v>
      </c>
      <c r="G114" s="3"/>
      <c r="H114" s="247" t="s">
        <v>76</v>
      </c>
      <c r="I114" s="247"/>
      <c r="J114" s="247"/>
      <c r="K114" s="247"/>
      <c r="L114" s="247"/>
      <c r="M114" s="247"/>
      <c r="N114" s="247"/>
      <c r="O114" s="247"/>
      <c r="P114" s="247"/>
    </row>
    <row r="115" spans="1:17" ht="3.65" customHeight="1" thickBot="1" x14ac:dyDescent="0.5">
      <c r="F115" s="10"/>
      <c r="G115" s="3"/>
    </row>
    <row r="116" spans="1:17" ht="22" thickBot="1" x14ac:dyDescent="0.5">
      <c r="E116" s="1" t="s">
        <v>18</v>
      </c>
      <c r="F116" s="9" t="s">
        <v>77</v>
      </c>
      <c r="G116" s="3"/>
      <c r="H116" s="247" t="s">
        <v>78</v>
      </c>
      <c r="I116" s="247"/>
      <c r="J116" s="247"/>
      <c r="K116" s="247"/>
      <c r="L116" s="247"/>
      <c r="M116" s="247"/>
      <c r="N116" s="247"/>
      <c r="O116" s="247"/>
      <c r="P116" s="247"/>
    </row>
    <row r="117" spans="1:17" ht="3.65" customHeight="1" thickBot="1" x14ac:dyDescent="0.5">
      <c r="F117" s="10"/>
      <c r="G117" s="3"/>
    </row>
    <row r="118" spans="1:17" ht="22" thickBot="1" x14ac:dyDescent="0.5">
      <c r="E118" s="1" t="s">
        <v>18</v>
      </c>
      <c r="F118" s="9" t="s">
        <v>79</v>
      </c>
      <c r="G118" s="3"/>
      <c r="H118" s="247" t="s">
        <v>80</v>
      </c>
      <c r="I118" s="247"/>
      <c r="J118" s="247"/>
      <c r="K118" s="247"/>
      <c r="L118" s="247"/>
      <c r="M118" s="247"/>
      <c r="N118" s="247"/>
      <c r="O118" s="247"/>
      <c r="P118" s="247"/>
    </row>
    <row r="119" spans="1:17" ht="3.65" customHeight="1" thickBot="1" x14ac:dyDescent="0.5">
      <c r="F119" s="10" t="s">
        <v>21</v>
      </c>
      <c r="G119" s="3"/>
    </row>
    <row r="120" spans="1:17" ht="33.65" customHeight="1" thickBot="1" x14ac:dyDescent="0.5">
      <c r="E120" s="1" t="s">
        <v>18</v>
      </c>
      <c r="F120" s="9" t="s">
        <v>81</v>
      </c>
      <c r="G120" s="3"/>
      <c r="H120" s="247" t="s">
        <v>82</v>
      </c>
      <c r="I120" s="247"/>
      <c r="J120" s="247"/>
      <c r="K120" s="247"/>
      <c r="L120" s="247"/>
      <c r="M120" s="247"/>
      <c r="N120" s="247"/>
      <c r="O120" s="247"/>
      <c r="P120" s="247"/>
    </row>
    <row r="121" spans="1:17" ht="3.65" customHeight="1" thickBot="1" x14ac:dyDescent="0.5">
      <c r="F121" s="10"/>
      <c r="G121" s="3"/>
    </row>
    <row r="122" spans="1:17" ht="22" thickBot="1" x14ac:dyDescent="0.5">
      <c r="E122" s="1" t="s">
        <v>18</v>
      </c>
      <c r="F122" s="9" t="s">
        <v>83</v>
      </c>
      <c r="G122" s="3"/>
      <c r="H122" s="247" t="s">
        <v>84</v>
      </c>
      <c r="I122" s="247"/>
      <c r="J122" s="247"/>
      <c r="K122" s="247"/>
      <c r="L122" s="247"/>
      <c r="M122" s="247"/>
      <c r="N122" s="247"/>
      <c r="O122" s="247"/>
      <c r="P122" s="247"/>
    </row>
    <row r="123" spans="1:17" ht="3.65" customHeight="1" thickBot="1" x14ac:dyDescent="0.5">
      <c r="F123" s="10"/>
      <c r="G123" s="3"/>
    </row>
    <row r="124" spans="1:17" ht="22" thickBot="1" x14ac:dyDescent="0.5">
      <c r="E124" s="1" t="s">
        <v>18</v>
      </c>
      <c r="F124" s="9" t="s">
        <v>85</v>
      </c>
      <c r="G124" s="3"/>
      <c r="H124" s="247" t="s">
        <v>86</v>
      </c>
      <c r="I124" s="247"/>
      <c r="J124" s="247"/>
      <c r="K124" s="247"/>
      <c r="L124" s="247"/>
      <c r="M124" s="247"/>
      <c r="N124" s="247"/>
      <c r="O124" s="247"/>
      <c r="P124" s="247"/>
    </row>
    <row r="125" spans="1:17" ht="3.65" customHeight="1" thickBot="1" x14ac:dyDescent="0.5">
      <c r="F125" s="10"/>
      <c r="G125" s="3"/>
    </row>
    <row r="126" spans="1:17" ht="22" thickBot="1" x14ac:dyDescent="0.5">
      <c r="E126" s="1" t="s">
        <v>18</v>
      </c>
      <c r="F126" s="9" t="s">
        <v>87</v>
      </c>
      <c r="G126" s="3"/>
      <c r="H126" s="247" t="s">
        <v>88</v>
      </c>
      <c r="I126" s="247"/>
      <c r="J126" s="247"/>
      <c r="K126" s="247"/>
      <c r="L126" s="247"/>
      <c r="M126" s="247"/>
      <c r="N126" s="247"/>
      <c r="O126" s="247"/>
      <c r="P126" s="247"/>
    </row>
  </sheetData>
  <mergeCells count="62">
    <mergeCell ref="B4:P4"/>
    <mergeCell ref="B5:P5"/>
    <mergeCell ref="B7:P7"/>
    <mergeCell ref="B9:P9"/>
    <mergeCell ref="H10:J10"/>
    <mergeCell ref="L10:M10"/>
    <mergeCell ref="E11:F11"/>
    <mergeCell ref="E12:F12"/>
    <mergeCell ref="L11:M11"/>
    <mergeCell ref="L12:M12"/>
    <mergeCell ref="E10:F10"/>
    <mergeCell ref="E15:F15"/>
    <mergeCell ref="L15:M15"/>
    <mergeCell ref="H20:P20"/>
    <mergeCell ref="H22:P22"/>
    <mergeCell ref="E13:F13"/>
    <mergeCell ref="E14:F14"/>
    <mergeCell ref="L13:M13"/>
    <mergeCell ref="L14:M14"/>
    <mergeCell ref="H58:P58"/>
    <mergeCell ref="H60:P60"/>
    <mergeCell ref="H26:P26"/>
    <mergeCell ref="H28:P28"/>
    <mergeCell ref="H30:P30"/>
    <mergeCell ref="H32:P32"/>
    <mergeCell ref="H34:P34"/>
    <mergeCell ref="H36:P36"/>
    <mergeCell ref="H38:P38"/>
    <mergeCell ref="H40:P40"/>
    <mergeCell ref="H42:P42"/>
    <mergeCell ref="H46:P46"/>
    <mergeCell ref="H48:P48"/>
    <mergeCell ref="H52:P52"/>
    <mergeCell ref="H54:P54"/>
    <mergeCell ref="H56:P56"/>
    <mergeCell ref="H62:P62"/>
    <mergeCell ref="H64:P64"/>
    <mergeCell ref="H66:P66"/>
    <mergeCell ref="H68:P68"/>
    <mergeCell ref="H70:P70"/>
    <mergeCell ref="H72:P72"/>
    <mergeCell ref="H74:P74"/>
    <mergeCell ref="H76:P76"/>
    <mergeCell ref="H82:P82"/>
    <mergeCell ref="H84:P84"/>
    <mergeCell ref="H88:P88"/>
    <mergeCell ref="H90:P90"/>
    <mergeCell ref="H92:P92"/>
    <mergeCell ref="H94:P94"/>
    <mergeCell ref="H96:P96"/>
    <mergeCell ref="H98:P98"/>
    <mergeCell ref="H100:P100"/>
    <mergeCell ref="H102:P102"/>
    <mergeCell ref="H108:P108"/>
    <mergeCell ref="H110:P110"/>
    <mergeCell ref="H124:P124"/>
    <mergeCell ref="H126:P126"/>
    <mergeCell ref="H114:P114"/>
    <mergeCell ref="H116:P116"/>
    <mergeCell ref="H118:P118"/>
    <mergeCell ref="H120:P120"/>
    <mergeCell ref="H122:P122"/>
  </mergeCells>
  <pageMargins left="0.82677165354330717" right="0.23622047244094491" top="0.74803149606299213" bottom="0.74803149606299213" header="0.31496062992125984" footer="0.31496062992125984"/>
  <pageSetup paperSize="9" scale="3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1CD69-A045-4088-8C1C-0922C5B1AA85}">
  <sheetPr>
    <pageSetUpPr fitToPage="1"/>
  </sheetPr>
  <dimension ref="B1:AH94"/>
  <sheetViews>
    <sheetView zoomScale="70" zoomScaleNormal="70" workbookViewId="0">
      <selection activeCell="L4" sqref="L4"/>
    </sheetView>
  </sheetViews>
  <sheetFormatPr baseColWidth="10" defaultColWidth="11.54296875" defaultRowHeight="16.5" x14ac:dyDescent="0.35"/>
  <cols>
    <col min="1" max="1" width="2.453125" style="1" customWidth="1"/>
    <col min="2" max="2" width="13.7265625" style="4" customWidth="1"/>
    <col min="3" max="3" width="2.453125" style="1" customWidth="1"/>
    <col min="4" max="4" width="56.7265625" style="1" customWidth="1"/>
    <col min="5" max="8" width="20.81640625" style="1" customWidth="1"/>
    <col min="9" max="9" width="2.7265625" style="1" customWidth="1"/>
    <col min="10" max="10" width="20.81640625" style="4" customWidth="1"/>
    <col min="11" max="11" width="2.7265625" style="1" customWidth="1"/>
    <col min="12" max="12" width="101.26953125" style="1" customWidth="1"/>
    <col min="13" max="13" width="2.7265625" style="1" customWidth="1"/>
    <col min="14" max="14" width="56.1796875" style="1" customWidth="1"/>
    <col min="15" max="18" width="21" style="1" customWidth="1"/>
    <col min="19" max="19" width="2.7265625" style="1" customWidth="1"/>
    <col min="20" max="20" width="9.26953125" style="1" bestFit="1" customWidth="1"/>
    <col min="21" max="21" width="21" style="1" customWidth="1"/>
    <col min="22" max="22" width="2.7265625" style="1" customWidth="1"/>
    <col min="23" max="23" width="9.26953125" style="1" bestFit="1" customWidth="1"/>
    <col min="24" max="24" width="21" style="1" customWidth="1"/>
    <col min="25" max="25" width="2.7265625" style="1" customWidth="1"/>
    <col min="26" max="26" width="9.26953125" style="1" bestFit="1" customWidth="1"/>
    <col min="27" max="27" width="21" style="1" customWidth="1"/>
    <col min="28" max="28" width="2.7265625" style="1" customWidth="1"/>
    <col min="29" max="29" width="11.54296875" style="1"/>
    <col min="30" max="31" width="0" style="1" hidden="1" customWidth="1"/>
    <col min="32" max="32" width="12.1796875" style="4" hidden="1" customWidth="1"/>
    <col min="33" max="33" width="2.7265625" style="1" hidden="1" customWidth="1"/>
    <col min="34" max="34" width="12.1796875" style="4" hidden="1" customWidth="1"/>
    <col min="35" max="52" width="0" style="1" hidden="1" customWidth="1"/>
    <col min="53" max="16384" width="11.54296875" style="1"/>
  </cols>
  <sheetData>
    <row r="1" spans="2:34" ht="17" thickBot="1" x14ac:dyDescent="0.4"/>
    <row r="2" spans="2:34" ht="27.5" x14ac:dyDescent="0.35">
      <c r="D2" s="12" t="s">
        <v>89</v>
      </c>
      <c r="N2" s="12"/>
      <c r="T2" s="268" t="s">
        <v>90</v>
      </c>
      <c r="U2" s="269"/>
      <c r="V2" s="269"/>
      <c r="W2" s="269"/>
      <c r="X2" s="269"/>
      <c r="Y2" s="269"/>
      <c r="Z2" s="269"/>
      <c r="AA2" s="269"/>
      <c r="AB2" s="270"/>
    </row>
    <row r="3" spans="2:34" ht="17" thickBot="1" x14ac:dyDescent="0.4">
      <c r="B3" s="259" t="s">
        <v>91</v>
      </c>
      <c r="D3" s="1" t="s">
        <v>92</v>
      </c>
      <c r="Q3" s="36"/>
      <c r="T3" s="271"/>
      <c r="U3" s="272"/>
      <c r="V3" s="272"/>
      <c r="W3" s="272"/>
      <c r="X3" s="272"/>
      <c r="Y3" s="272"/>
      <c r="Z3" s="272"/>
      <c r="AA3" s="272"/>
      <c r="AB3" s="273"/>
    </row>
    <row r="4" spans="2:34" ht="53.5" customHeight="1" x14ac:dyDescent="0.35">
      <c r="B4" s="259"/>
      <c r="E4" s="13" t="s">
        <v>93</v>
      </c>
      <c r="F4" s="274" t="s">
        <v>94</v>
      </c>
      <c r="G4" s="274"/>
      <c r="H4" s="274"/>
      <c r="I4" s="274"/>
      <c r="J4" s="274"/>
      <c r="O4" s="13"/>
      <c r="T4" s="122"/>
      <c r="U4" s="123" t="s">
        <v>95</v>
      </c>
      <c r="V4" s="124"/>
      <c r="W4" s="125"/>
      <c r="X4" s="123" t="s">
        <v>95</v>
      </c>
      <c r="Y4" s="124"/>
      <c r="Z4" s="125"/>
      <c r="AA4" s="123" t="s">
        <v>95</v>
      </c>
      <c r="AB4" s="126"/>
    </row>
    <row r="5" spans="2:34" ht="21.5" x14ac:dyDescent="0.35">
      <c r="B5" s="259"/>
      <c r="E5" s="14" t="s">
        <v>96</v>
      </c>
      <c r="F5" s="15" t="s">
        <v>97</v>
      </c>
      <c r="G5" s="15"/>
      <c r="H5" s="15"/>
      <c r="I5" s="15"/>
      <c r="K5" s="4"/>
      <c r="M5" s="4"/>
      <c r="O5" s="14"/>
      <c r="P5" s="15"/>
      <c r="Q5" s="15"/>
      <c r="R5" s="15"/>
      <c r="S5" s="4"/>
      <c r="T5" s="127" t="s">
        <v>98</v>
      </c>
      <c r="U5" s="118"/>
      <c r="V5" s="4"/>
      <c r="W5" s="128" t="s">
        <v>98</v>
      </c>
      <c r="X5" s="118"/>
      <c r="Y5" s="4"/>
      <c r="Z5" s="128" t="s">
        <v>98</v>
      </c>
      <c r="AA5" s="118"/>
      <c r="AB5" s="129"/>
      <c r="AG5" s="4"/>
    </row>
    <row r="6" spans="2:34" ht="21.65" customHeight="1" x14ac:dyDescent="0.35">
      <c r="B6" s="259"/>
      <c r="E6" s="14" t="s">
        <v>99</v>
      </c>
      <c r="F6" s="275" t="s">
        <v>100</v>
      </c>
      <c r="G6" s="275"/>
      <c r="H6" s="275"/>
      <c r="I6" s="275"/>
      <c r="K6" s="4"/>
      <c r="M6" s="4"/>
      <c r="O6" s="14"/>
      <c r="S6" s="4"/>
      <c r="T6" s="127" t="s">
        <v>101</v>
      </c>
      <c r="U6" s="119"/>
      <c r="V6" s="4"/>
      <c r="W6" s="128" t="s">
        <v>101</v>
      </c>
      <c r="X6" s="119"/>
      <c r="Y6" s="4"/>
      <c r="Z6" s="128" t="s">
        <v>101</v>
      </c>
      <c r="AA6" s="119"/>
      <c r="AB6" s="129"/>
      <c r="AG6" s="4"/>
    </row>
    <row r="7" spans="2:34" ht="21.65" customHeight="1" x14ac:dyDescent="0.35">
      <c r="B7" s="259"/>
      <c r="E7" s="16" t="s">
        <v>102</v>
      </c>
      <c r="F7" s="276"/>
      <c r="G7" s="276"/>
      <c r="H7" s="141"/>
      <c r="I7" s="141"/>
      <c r="K7" s="4"/>
      <c r="M7" s="4"/>
      <c r="Q7" s="46"/>
      <c r="R7" s="141"/>
      <c r="S7" s="4"/>
      <c r="T7" s="127" t="s">
        <v>103</v>
      </c>
      <c r="U7" s="120"/>
      <c r="V7" s="4"/>
      <c r="W7" s="128" t="s">
        <v>103</v>
      </c>
      <c r="X7" s="120"/>
      <c r="Y7" s="4"/>
      <c r="Z7" s="128" t="s">
        <v>103</v>
      </c>
      <c r="AA7" s="120"/>
      <c r="AB7" s="129"/>
      <c r="AG7" s="4"/>
    </row>
    <row r="8" spans="2:34" ht="24" customHeight="1" thickBot="1" x14ac:dyDescent="0.4">
      <c r="B8" s="259"/>
      <c r="I8" s="4"/>
      <c r="K8" s="4"/>
      <c r="M8" s="4"/>
      <c r="S8" s="4"/>
      <c r="T8" s="130"/>
      <c r="AB8" s="129"/>
      <c r="AG8" s="4"/>
    </row>
    <row r="9" spans="2:34" ht="24" customHeight="1" x14ac:dyDescent="0.35">
      <c r="B9" s="259"/>
      <c r="D9" s="98"/>
      <c r="E9" s="98"/>
      <c r="F9" s="98"/>
      <c r="G9" s="98"/>
      <c r="H9" s="98"/>
      <c r="I9" s="98"/>
      <c r="J9" s="98"/>
      <c r="K9" s="98"/>
      <c r="L9" s="98"/>
      <c r="N9" s="260" t="s">
        <v>104</v>
      </c>
      <c r="O9" s="261"/>
      <c r="P9" s="261"/>
      <c r="Q9" s="261"/>
      <c r="R9" s="262"/>
      <c r="T9" s="127" t="s">
        <v>105</v>
      </c>
      <c r="U9" s="121">
        <f>IFERROR((U7/U6),0)</f>
        <v>0</v>
      </c>
      <c r="W9" s="128" t="s">
        <v>105</v>
      </c>
      <c r="X9" s="121">
        <f>IFERROR((X7/X6),0)</f>
        <v>0</v>
      </c>
      <c r="Z9" s="128" t="s">
        <v>105</v>
      </c>
      <c r="AA9" s="121">
        <f>IFERROR((AA7/AA6),0)</f>
        <v>0</v>
      </c>
      <c r="AB9" s="131"/>
    </row>
    <row r="10" spans="2:34" ht="24" customHeight="1" thickBot="1" x14ac:dyDescent="0.4">
      <c r="D10" s="99"/>
      <c r="E10" s="100"/>
      <c r="F10" s="100"/>
      <c r="G10" s="100"/>
      <c r="H10" s="100"/>
      <c r="I10" s="4"/>
      <c r="K10" s="4"/>
      <c r="M10" s="4"/>
      <c r="N10" s="263"/>
      <c r="O10" s="264"/>
      <c r="P10" s="264"/>
      <c r="Q10" s="264"/>
      <c r="R10" s="265"/>
      <c r="S10" s="4"/>
      <c r="T10" s="127" t="s">
        <v>106</v>
      </c>
      <c r="U10" s="51">
        <f>IFERROR((U6/$F$7),0)</f>
        <v>0</v>
      </c>
      <c r="V10" s="4"/>
      <c r="W10" s="128" t="s">
        <v>106</v>
      </c>
      <c r="X10" s="51">
        <f>IFERROR((X6/$F$7),0)</f>
        <v>0</v>
      </c>
      <c r="Y10" s="4"/>
      <c r="Z10" s="128" t="s">
        <v>106</v>
      </c>
      <c r="AA10" s="51">
        <f>IFERROR((AA6/$F$7),0)</f>
        <v>0</v>
      </c>
      <c r="AB10" s="129"/>
      <c r="AG10" s="4"/>
      <c r="AH10" s="83"/>
    </row>
    <row r="11" spans="2:34" ht="22" thickBot="1" x14ac:dyDescent="0.4">
      <c r="D11" s="141"/>
      <c r="E11" s="17"/>
      <c r="F11" s="17"/>
      <c r="G11" s="17"/>
      <c r="H11" s="17"/>
      <c r="I11" s="4"/>
      <c r="K11" s="4"/>
      <c r="M11" s="4"/>
      <c r="Q11" s="17"/>
      <c r="R11" s="17"/>
      <c r="S11" s="4"/>
      <c r="T11" s="130"/>
      <c r="U11" s="50"/>
      <c r="V11" s="4"/>
      <c r="X11" s="50"/>
      <c r="Y11" s="4"/>
      <c r="AA11" s="50"/>
      <c r="AB11" s="129"/>
      <c r="AG11" s="4"/>
    </row>
    <row r="12" spans="2:34" ht="16.899999999999999" customHeight="1" x14ac:dyDescent="0.35">
      <c r="B12" s="159" t="s">
        <v>107</v>
      </c>
      <c r="D12" s="206" t="s">
        <v>108</v>
      </c>
      <c r="E12" s="93" t="s">
        <v>109</v>
      </c>
      <c r="F12" s="93" t="s">
        <v>110</v>
      </c>
      <c r="G12" s="204" t="s">
        <v>111</v>
      </c>
      <c r="H12" s="94" t="s">
        <v>112</v>
      </c>
      <c r="I12" s="4"/>
      <c r="J12" s="18" t="s">
        <v>113</v>
      </c>
      <c r="K12" s="4"/>
      <c r="L12" s="18" t="s">
        <v>114</v>
      </c>
      <c r="M12" s="4"/>
      <c r="N12" s="206" t="s">
        <v>108</v>
      </c>
      <c r="O12" s="93" t="s">
        <v>109</v>
      </c>
      <c r="P12" s="93" t="s">
        <v>110</v>
      </c>
      <c r="Q12" s="204" t="s">
        <v>111</v>
      </c>
      <c r="R12" s="94" t="s">
        <v>115</v>
      </c>
      <c r="S12" s="4"/>
      <c r="T12" s="130"/>
      <c r="U12" s="96" t="s">
        <v>116</v>
      </c>
      <c r="V12" s="4"/>
      <c r="X12" s="96" t="s">
        <v>117</v>
      </c>
      <c r="Y12" s="4"/>
      <c r="AA12" s="96" t="s">
        <v>118</v>
      </c>
      <c r="AB12" s="129"/>
      <c r="AF12" s="266" t="s">
        <v>119</v>
      </c>
      <c r="AG12" s="4"/>
      <c r="AH12" s="266" t="s">
        <v>120</v>
      </c>
    </row>
    <row r="13" spans="2:34" ht="17" thickBot="1" x14ac:dyDescent="0.4">
      <c r="B13" s="142" t="s">
        <v>121</v>
      </c>
      <c r="D13" s="95"/>
      <c r="E13" s="91"/>
      <c r="F13" s="91"/>
      <c r="G13" s="190" t="s">
        <v>122</v>
      </c>
      <c r="H13" s="191" t="s">
        <v>122</v>
      </c>
      <c r="I13" s="4"/>
      <c r="J13" s="18"/>
      <c r="K13" s="4"/>
      <c r="L13" s="18"/>
      <c r="M13" s="4"/>
      <c r="N13" s="95"/>
      <c r="O13" s="91"/>
      <c r="P13" s="91"/>
      <c r="Q13" s="190" t="s">
        <v>123</v>
      </c>
      <c r="R13" s="191" t="s">
        <v>123</v>
      </c>
      <c r="S13" s="4"/>
      <c r="T13" s="130"/>
      <c r="U13" s="192" t="s">
        <v>123</v>
      </c>
      <c r="V13" s="4"/>
      <c r="X13" s="192" t="s">
        <v>123</v>
      </c>
      <c r="Y13" s="4"/>
      <c r="AA13" s="192" t="s">
        <v>123</v>
      </c>
      <c r="AB13" s="129"/>
      <c r="AF13" s="267"/>
      <c r="AG13" s="4"/>
      <c r="AH13" s="267"/>
    </row>
    <row r="14" spans="2:34" x14ac:dyDescent="0.35">
      <c r="B14" s="39" t="s">
        <v>124</v>
      </c>
      <c r="D14" s="88" t="s">
        <v>125</v>
      </c>
      <c r="E14" s="89"/>
      <c r="F14" s="89"/>
      <c r="G14" s="89"/>
      <c r="H14" s="90"/>
      <c r="I14" s="4"/>
      <c r="K14" s="4"/>
      <c r="L14" s="158" t="s">
        <v>126</v>
      </c>
      <c r="M14" s="4"/>
      <c r="N14" s="37" t="str">
        <f>D14</f>
        <v>1. HUMAN RESOURCES</v>
      </c>
      <c r="O14" s="19"/>
      <c r="P14" s="19"/>
      <c r="Q14" s="19"/>
      <c r="R14" s="20"/>
      <c r="S14" s="4"/>
      <c r="T14" s="130"/>
      <c r="U14" s="21"/>
      <c r="V14" s="4"/>
      <c r="X14" s="21"/>
      <c r="Y14" s="4"/>
      <c r="AA14" s="21"/>
      <c r="AB14" s="129"/>
      <c r="AF14" s="82"/>
      <c r="AG14" s="4"/>
      <c r="AH14" s="82"/>
    </row>
    <row r="15" spans="2:34" x14ac:dyDescent="0.35">
      <c r="B15" s="40">
        <v>0</v>
      </c>
      <c r="D15" s="38" t="s">
        <v>127</v>
      </c>
      <c r="E15" s="231"/>
      <c r="F15" s="45"/>
      <c r="G15" s="59"/>
      <c r="H15" s="52">
        <f>G15*F15</f>
        <v>0</v>
      </c>
      <c r="I15" s="4"/>
      <c r="K15" s="4"/>
      <c r="L15" s="232"/>
      <c r="M15" s="4"/>
      <c r="N15" s="38" t="str">
        <f t="shared" ref="N15:N21" si="0">D15</f>
        <v>1.1 Project Manager</v>
      </c>
      <c r="O15" s="231">
        <f>E15</f>
        <v>0</v>
      </c>
      <c r="P15" s="231">
        <f>F15</f>
        <v>0</v>
      </c>
      <c r="Q15" s="71">
        <f>G15*$U$9</f>
        <v>0</v>
      </c>
      <c r="R15" s="64">
        <f>Q15*P15</f>
        <v>0</v>
      </c>
      <c r="S15" s="4"/>
      <c r="T15" s="130"/>
      <c r="U15" s="76">
        <f>$H15*U$10*U$9</f>
        <v>0</v>
      </c>
      <c r="V15" s="4"/>
      <c r="X15" s="76">
        <f>$H15*X$10*X$9</f>
        <v>0</v>
      </c>
      <c r="Y15" s="4"/>
      <c r="AA15" s="76">
        <f>$H15*AA$10*AA$9</f>
        <v>0</v>
      </c>
      <c r="AB15" s="129"/>
      <c r="AF15" s="84">
        <f>IFERROR((U15+X15+AA15-R15),0)</f>
        <v>0</v>
      </c>
      <c r="AG15" s="85"/>
      <c r="AH15" s="84">
        <f>IFERROR((((U15/U9)+(X15/X9)+(AA15/AA9))-R15),0)</f>
        <v>0</v>
      </c>
    </row>
    <row r="16" spans="2:34" x14ac:dyDescent="0.35">
      <c r="B16" s="40">
        <v>0</v>
      </c>
      <c r="D16" s="38" t="s">
        <v>128</v>
      </c>
      <c r="E16" s="231"/>
      <c r="F16" s="45"/>
      <c r="G16" s="59"/>
      <c r="H16" s="52">
        <f>G16*F16</f>
        <v>0</v>
      </c>
      <c r="I16" s="4"/>
      <c r="K16" s="4"/>
      <c r="L16" s="232"/>
      <c r="M16" s="4"/>
      <c r="N16" s="38" t="str">
        <f t="shared" si="0"/>
        <v>1.2 Project Assistant</v>
      </c>
      <c r="O16" s="231">
        <f t="shared" ref="O16:O21" si="1">E16</f>
        <v>0</v>
      </c>
      <c r="P16" s="45">
        <f t="shared" ref="P16:P21" si="2">F16</f>
        <v>0</v>
      </c>
      <c r="Q16" s="71">
        <f t="shared" ref="Q16:Q21" si="3">G16*$U$9</f>
        <v>0</v>
      </c>
      <c r="R16" s="64">
        <f>Q16*P16</f>
        <v>0</v>
      </c>
      <c r="S16" s="4"/>
      <c r="T16" s="130"/>
      <c r="U16" s="76">
        <f t="shared" ref="U16:U21" si="4">$H16*U$10*U$9</f>
        <v>0</v>
      </c>
      <c r="V16" s="4"/>
      <c r="X16" s="76">
        <f t="shared" ref="X16:X21" si="5">$H16*X$10*X$9</f>
        <v>0</v>
      </c>
      <c r="Y16" s="4"/>
      <c r="AA16" s="76">
        <f t="shared" ref="AA16:AA21" si="6">$H16*AA$10*AA$9</f>
        <v>0</v>
      </c>
      <c r="AB16" s="129"/>
      <c r="AF16" s="84">
        <f t="shared" ref="AF16:AF79" si="7">U16+X16+AA16-R16</f>
        <v>0</v>
      </c>
      <c r="AG16" s="85"/>
      <c r="AH16" s="84">
        <f t="shared" ref="AH16:AH79" si="8">IFERROR((((U16/U10)+(X16/X10)+(AA16/AA10))-R16),0)</f>
        <v>0</v>
      </c>
    </row>
    <row r="17" spans="2:34" x14ac:dyDescent="0.35">
      <c r="B17" s="40">
        <v>0</v>
      </c>
      <c r="D17" s="38" t="s">
        <v>129</v>
      </c>
      <c r="E17" s="231"/>
      <c r="F17" s="45"/>
      <c r="G17" s="59"/>
      <c r="H17" s="52">
        <f>G17*F17</f>
        <v>0</v>
      </c>
      <c r="I17" s="4"/>
      <c r="K17" s="4"/>
      <c r="L17" s="232"/>
      <c r="M17" s="4"/>
      <c r="N17" s="38" t="str">
        <f t="shared" si="0"/>
        <v>1.3 Project Accountant</v>
      </c>
      <c r="O17" s="231">
        <f t="shared" si="1"/>
        <v>0</v>
      </c>
      <c r="P17" s="45">
        <f t="shared" si="2"/>
        <v>0</v>
      </c>
      <c r="Q17" s="71">
        <f t="shared" si="3"/>
        <v>0</v>
      </c>
      <c r="R17" s="64">
        <f>Q17*P17</f>
        <v>0</v>
      </c>
      <c r="S17" s="4"/>
      <c r="T17" s="130"/>
      <c r="U17" s="76">
        <f t="shared" si="4"/>
        <v>0</v>
      </c>
      <c r="V17" s="4"/>
      <c r="X17" s="76">
        <f t="shared" si="5"/>
        <v>0</v>
      </c>
      <c r="Y17" s="4"/>
      <c r="AA17" s="76">
        <f t="shared" si="6"/>
        <v>0</v>
      </c>
      <c r="AB17" s="129"/>
      <c r="AF17" s="84">
        <f t="shared" si="7"/>
        <v>0</v>
      </c>
      <c r="AG17" s="85"/>
      <c r="AH17" s="84">
        <f t="shared" si="8"/>
        <v>0</v>
      </c>
    </row>
    <row r="18" spans="2:34" x14ac:dyDescent="0.35">
      <c r="B18" s="40">
        <v>0</v>
      </c>
      <c r="D18" s="233" t="s">
        <v>130</v>
      </c>
      <c r="E18" s="231"/>
      <c r="F18" s="45"/>
      <c r="G18" s="59"/>
      <c r="H18" s="52">
        <f t="shared" ref="H18:H21" si="9">G18*F18</f>
        <v>0</v>
      </c>
      <c r="I18" s="4"/>
      <c r="K18" s="4"/>
      <c r="L18" s="232"/>
      <c r="M18" s="4"/>
      <c r="N18" s="233" t="str">
        <f t="shared" si="0"/>
        <v>1.4 Labor Counsellor</v>
      </c>
      <c r="O18" s="231">
        <f t="shared" si="1"/>
        <v>0</v>
      </c>
      <c r="P18" s="45">
        <f t="shared" si="2"/>
        <v>0</v>
      </c>
      <c r="Q18" s="71">
        <f t="shared" si="3"/>
        <v>0</v>
      </c>
      <c r="R18" s="64">
        <f t="shared" ref="R18:R21" si="10">Q18*P18</f>
        <v>0</v>
      </c>
      <c r="S18" s="4"/>
      <c r="T18" s="130"/>
      <c r="U18" s="76">
        <f t="shared" si="4"/>
        <v>0</v>
      </c>
      <c r="V18" s="4"/>
      <c r="X18" s="76">
        <f t="shared" si="5"/>
        <v>0</v>
      </c>
      <c r="Y18" s="4"/>
      <c r="AA18" s="76">
        <f t="shared" si="6"/>
        <v>0</v>
      </c>
      <c r="AB18" s="129"/>
      <c r="AF18" s="84">
        <f t="shared" si="7"/>
        <v>0</v>
      </c>
      <c r="AG18" s="85"/>
      <c r="AH18" s="84">
        <f t="shared" si="8"/>
        <v>0</v>
      </c>
    </row>
    <row r="19" spans="2:34" x14ac:dyDescent="0.35">
      <c r="B19" s="40">
        <v>0</v>
      </c>
      <c r="D19" s="233"/>
      <c r="E19" s="231"/>
      <c r="F19" s="45"/>
      <c r="G19" s="59"/>
      <c r="H19" s="52">
        <f t="shared" si="9"/>
        <v>0</v>
      </c>
      <c r="I19" s="4"/>
      <c r="K19" s="4"/>
      <c r="L19" s="232"/>
      <c r="M19" s="4"/>
      <c r="N19" s="233">
        <f t="shared" si="0"/>
        <v>0</v>
      </c>
      <c r="O19" s="231">
        <f t="shared" si="1"/>
        <v>0</v>
      </c>
      <c r="P19" s="45">
        <f t="shared" si="2"/>
        <v>0</v>
      </c>
      <c r="Q19" s="71">
        <f t="shared" si="3"/>
        <v>0</v>
      </c>
      <c r="R19" s="64">
        <f t="shared" si="10"/>
        <v>0</v>
      </c>
      <c r="S19" s="4"/>
      <c r="T19" s="130"/>
      <c r="U19" s="76">
        <f t="shared" si="4"/>
        <v>0</v>
      </c>
      <c r="V19" s="4"/>
      <c r="X19" s="76">
        <f t="shared" si="5"/>
        <v>0</v>
      </c>
      <c r="Y19" s="4"/>
      <c r="AA19" s="76">
        <f t="shared" si="6"/>
        <v>0</v>
      </c>
      <c r="AB19" s="129"/>
      <c r="AF19" s="84">
        <f t="shared" si="7"/>
        <v>0</v>
      </c>
      <c r="AG19" s="85"/>
      <c r="AH19" s="84">
        <f t="shared" si="8"/>
        <v>0</v>
      </c>
    </row>
    <row r="20" spans="2:34" x14ac:dyDescent="0.35">
      <c r="B20" s="40">
        <v>0</v>
      </c>
      <c r="D20" s="233"/>
      <c r="E20" s="231"/>
      <c r="F20" s="45"/>
      <c r="G20" s="59"/>
      <c r="H20" s="52">
        <f t="shared" si="9"/>
        <v>0</v>
      </c>
      <c r="I20" s="4"/>
      <c r="K20" s="4"/>
      <c r="L20" s="232"/>
      <c r="M20" s="4"/>
      <c r="N20" s="233">
        <f t="shared" si="0"/>
        <v>0</v>
      </c>
      <c r="O20" s="231">
        <f t="shared" si="1"/>
        <v>0</v>
      </c>
      <c r="P20" s="45">
        <f t="shared" si="2"/>
        <v>0</v>
      </c>
      <c r="Q20" s="71">
        <f t="shared" si="3"/>
        <v>0</v>
      </c>
      <c r="R20" s="64">
        <f t="shared" si="10"/>
        <v>0</v>
      </c>
      <c r="S20" s="4"/>
      <c r="T20" s="130"/>
      <c r="U20" s="76">
        <f t="shared" si="4"/>
        <v>0</v>
      </c>
      <c r="V20" s="4"/>
      <c r="X20" s="76">
        <f t="shared" si="5"/>
        <v>0</v>
      </c>
      <c r="Y20" s="4"/>
      <c r="AA20" s="76">
        <f t="shared" si="6"/>
        <v>0</v>
      </c>
      <c r="AB20" s="129"/>
      <c r="AF20" s="84">
        <f t="shared" si="7"/>
        <v>0</v>
      </c>
      <c r="AG20" s="85"/>
      <c r="AH20" s="84">
        <f t="shared" si="8"/>
        <v>0</v>
      </c>
    </row>
    <row r="21" spans="2:34" x14ac:dyDescent="0.35">
      <c r="B21" s="40">
        <v>0</v>
      </c>
      <c r="D21" s="233"/>
      <c r="E21" s="231"/>
      <c r="F21" s="45"/>
      <c r="G21" s="59"/>
      <c r="H21" s="52">
        <f t="shared" si="9"/>
        <v>0</v>
      </c>
      <c r="I21" s="4"/>
      <c r="K21" s="4"/>
      <c r="L21" s="232"/>
      <c r="M21" s="4"/>
      <c r="N21" s="233">
        <f t="shared" si="0"/>
        <v>0</v>
      </c>
      <c r="O21" s="231">
        <f t="shared" si="1"/>
        <v>0</v>
      </c>
      <c r="P21" s="45">
        <f t="shared" si="2"/>
        <v>0</v>
      </c>
      <c r="Q21" s="71">
        <f t="shared" si="3"/>
        <v>0</v>
      </c>
      <c r="R21" s="64">
        <f t="shared" si="10"/>
        <v>0</v>
      </c>
      <c r="S21" s="4"/>
      <c r="T21" s="130"/>
      <c r="U21" s="76">
        <f t="shared" si="4"/>
        <v>0</v>
      </c>
      <c r="V21" s="4"/>
      <c r="X21" s="76">
        <f t="shared" si="5"/>
        <v>0</v>
      </c>
      <c r="Y21" s="4"/>
      <c r="AA21" s="76">
        <f t="shared" si="6"/>
        <v>0</v>
      </c>
      <c r="AB21" s="129"/>
      <c r="AF21" s="84">
        <f t="shared" si="7"/>
        <v>0</v>
      </c>
      <c r="AG21" s="85"/>
      <c r="AH21" s="84">
        <f t="shared" si="8"/>
        <v>0</v>
      </c>
    </row>
    <row r="22" spans="2:34" s="25" customFormat="1" x14ac:dyDescent="0.35">
      <c r="B22" s="40" t="s">
        <v>124</v>
      </c>
      <c r="D22" s="23" t="s">
        <v>131</v>
      </c>
      <c r="E22" s="24"/>
      <c r="F22" s="24"/>
      <c r="G22" s="53"/>
      <c r="H22" s="54">
        <f>SUM(H15:H21)</f>
        <v>0</v>
      </c>
      <c r="J22" s="26">
        <f>IFERROR(H22/$H$92,0)</f>
        <v>0</v>
      </c>
      <c r="N22" s="23" t="str">
        <f>D22</f>
        <v>Subtotal 1. Human Resources</v>
      </c>
      <c r="O22" s="24"/>
      <c r="P22" s="24"/>
      <c r="Q22" s="65"/>
      <c r="R22" s="66">
        <f>SUM(R15:R21)</f>
        <v>0</v>
      </c>
      <c r="T22" s="132"/>
      <c r="U22" s="77">
        <f>SUM(U15:U21)</f>
        <v>0</v>
      </c>
      <c r="X22" s="77">
        <f>SUM(X15:X21)</f>
        <v>0</v>
      </c>
      <c r="AA22" s="77">
        <f>SUM(AA15:AA21)</f>
        <v>0</v>
      </c>
      <c r="AB22" s="133"/>
      <c r="AF22" s="84">
        <f t="shared" si="7"/>
        <v>0</v>
      </c>
      <c r="AG22" s="86"/>
      <c r="AH22" s="84">
        <f t="shared" si="8"/>
        <v>0</v>
      </c>
    </row>
    <row r="23" spans="2:34" x14ac:dyDescent="0.35">
      <c r="B23" s="40" t="s">
        <v>124</v>
      </c>
      <c r="D23" s="44" t="s">
        <v>132</v>
      </c>
      <c r="E23" s="27"/>
      <c r="F23" s="27"/>
      <c r="G23" s="55"/>
      <c r="H23" s="56"/>
      <c r="I23" s="4"/>
      <c r="K23" s="4"/>
      <c r="L23" s="28"/>
      <c r="M23" s="4"/>
      <c r="N23" s="44" t="str">
        <f t="shared" ref="N23:N38" si="11">D23</f>
        <v>2. EQUIPMENT AND SUPPLIES</v>
      </c>
      <c r="O23" s="27"/>
      <c r="P23" s="27"/>
      <c r="Q23" s="67"/>
      <c r="R23" s="68"/>
      <c r="S23" s="4"/>
      <c r="T23" s="130"/>
      <c r="U23" s="78"/>
      <c r="V23" s="4"/>
      <c r="X23" s="78"/>
      <c r="Y23" s="4"/>
      <c r="AA23" s="78"/>
      <c r="AB23" s="129"/>
      <c r="AF23" s="84">
        <f t="shared" si="7"/>
        <v>0</v>
      </c>
      <c r="AG23" s="85"/>
      <c r="AH23" s="84">
        <f t="shared" si="8"/>
        <v>0</v>
      </c>
    </row>
    <row r="24" spans="2:34" x14ac:dyDescent="0.35">
      <c r="B24" s="40">
        <v>0</v>
      </c>
      <c r="D24" s="22" t="s">
        <v>133</v>
      </c>
      <c r="E24" s="42"/>
      <c r="F24" s="43"/>
      <c r="G24" s="58"/>
      <c r="H24" s="57">
        <f>G24*F24</f>
        <v>0</v>
      </c>
      <c r="I24" s="4"/>
      <c r="K24" s="4"/>
      <c r="L24" s="232"/>
      <c r="M24" s="4"/>
      <c r="N24" s="22" t="str">
        <f t="shared" si="11"/>
        <v>2.1 Vehicle costs</v>
      </c>
      <c r="O24" s="42">
        <f t="shared" ref="O24:O38" si="12">E24</f>
        <v>0</v>
      </c>
      <c r="P24" s="43">
        <f t="shared" ref="P24:P38" si="13">F24</f>
        <v>0</v>
      </c>
      <c r="Q24" s="71">
        <f t="shared" ref="Q24:Q38" si="14">G24*$U$9</f>
        <v>0</v>
      </c>
      <c r="R24" s="69">
        <f>Q24*P24</f>
        <v>0</v>
      </c>
      <c r="S24" s="4"/>
      <c r="T24" s="130"/>
      <c r="U24" s="79">
        <f t="shared" ref="U24:U38" si="15">$H24*U$10*U$9</f>
        <v>0</v>
      </c>
      <c r="V24" s="4"/>
      <c r="X24" s="79">
        <f t="shared" ref="X24:X38" si="16">$H24*X$10*X$9</f>
        <v>0</v>
      </c>
      <c r="Y24" s="4"/>
      <c r="AA24" s="79">
        <f t="shared" ref="AA24:AA38" si="17">$H24*AA$10*AA$9</f>
        <v>0</v>
      </c>
      <c r="AB24" s="129"/>
      <c r="AF24" s="84">
        <f t="shared" si="7"/>
        <v>0</v>
      </c>
      <c r="AG24" s="85"/>
      <c r="AH24" s="84">
        <f t="shared" si="8"/>
        <v>0</v>
      </c>
    </row>
    <row r="25" spans="2:34" x14ac:dyDescent="0.35">
      <c r="B25" s="40">
        <v>0</v>
      </c>
      <c r="D25" s="22" t="s">
        <v>134</v>
      </c>
      <c r="E25" s="42"/>
      <c r="F25" s="43"/>
      <c r="G25" s="58"/>
      <c r="H25" s="57">
        <f t="shared" ref="H25:H38" si="18">G25*F25</f>
        <v>0</v>
      </c>
      <c r="I25" s="4"/>
      <c r="K25" s="4"/>
      <c r="L25" s="232"/>
      <c r="M25" s="4"/>
      <c r="N25" s="22" t="str">
        <f t="shared" si="11"/>
        <v>2.2 Laptop</v>
      </c>
      <c r="O25" s="42">
        <f t="shared" si="12"/>
        <v>0</v>
      </c>
      <c r="P25" s="43">
        <f t="shared" si="13"/>
        <v>0</v>
      </c>
      <c r="Q25" s="71">
        <f t="shared" si="14"/>
        <v>0</v>
      </c>
      <c r="R25" s="69">
        <f t="shared" ref="R25:R38" si="19">Q25*P25</f>
        <v>0</v>
      </c>
      <c r="S25" s="4"/>
      <c r="T25" s="130"/>
      <c r="U25" s="79">
        <f t="shared" si="15"/>
        <v>0</v>
      </c>
      <c r="V25" s="4"/>
      <c r="X25" s="79">
        <f t="shared" si="16"/>
        <v>0</v>
      </c>
      <c r="Y25" s="4"/>
      <c r="AA25" s="79">
        <f t="shared" si="17"/>
        <v>0</v>
      </c>
      <c r="AB25" s="129"/>
      <c r="AF25" s="84">
        <f t="shared" si="7"/>
        <v>0</v>
      </c>
      <c r="AG25" s="85"/>
      <c r="AH25" s="84">
        <f t="shared" si="8"/>
        <v>0</v>
      </c>
    </row>
    <row r="26" spans="2:34" x14ac:dyDescent="0.35">
      <c r="B26" s="40">
        <v>0</v>
      </c>
      <c r="D26" s="22" t="s">
        <v>135</v>
      </c>
      <c r="E26" s="42"/>
      <c r="F26" s="43"/>
      <c r="G26" s="58"/>
      <c r="H26" s="57">
        <f t="shared" si="18"/>
        <v>0</v>
      </c>
      <c r="I26" s="4"/>
      <c r="K26" s="4"/>
      <c r="L26" s="232"/>
      <c r="M26" s="4"/>
      <c r="N26" s="22" t="str">
        <f t="shared" si="11"/>
        <v>2.3 Printer</v>
      </c>
      <c r="O26" s="42">
        <f t="shared" si="12"/>
        <v>0</v>
      </c>
      <c r="P26" s="43">
        <f t="shared" si="13"/>
        <v>0</v>
      </c>
      <c r="Q26" s="71">
        <f t="shared" si="14"/>
        <v>0</v>
      </c>
      <c r="R26" s="69">
        <f t="shared" si="19"/>
        <v>0</v>
      </c>
      <c r="S26" s="4"/>
      <c r="T26" s="130"/>
      <c r="U26" s="79">
        <f t="shared" si="15"/>
        <v>0</v>
      </c>
      <c r="V26" s="4"/>
      <c r="X26" s="79">
        <f t="shared" si="16"/>
        <v>0</v>
      </c>
      <c r="Y26" s="4"/>
      <c r="AA26" s="79">
        <f t="shared" si="17"/>
        <v>0</v>
      </c>
      <c r="AB26" s="129"/>
      <c r="AF26" s="84">
        <f t="shared" si="7"/>
        <v>0</v>
      </c>
      <c r="AG26" s="85"/>
      <c r="AH26" s="84">
        <f t="shared" si="8"/>
        <v>0</v>
      </c>
    </row>
    <row r="27" spans="2:34" x14ac:dyDescent="0.35">
      <c r="B27" s="40">
        <v>0</v>
      </c>
      <c r="D27" s="22" t="s">
        <v>136</v>
      </c>
      <c r="E27" s="42"/>
      <c r="F27" s="43"/>
      <c r="G27" s="58"/>
      <c r="H27" s="57">
        <f t="shared" si="18"/>
        <v>0</v>
      </c>
      <c r="I27" s="4"/>
      <c r="K27" s="4"/>
      <c r="L27" s="232"/>
      <c r="M27" s="4"/>
      <c r="N27" s="22" t="str">
        <f t="shared" si="11"/>
        <v>2.4 Consumables - Office Supplies</v>
      </c>
      <c r="O27" s="42">
        <f t="shared" si="12"/>
        <v>0</v>
      </c>
      <c r="P27" s="43">
        <f t="shared" si="13"/>
        <v>0</v>
      </c>
      <c r="Q27" s="71">
        <f t="shared" si="14"/>
        <v>0</v>
      </c>
      <c r="R27" s="69">
        <f t="shared" si="19"/>
        <v>0</v>
      </c>
      <c r="S27" s="4"/>
      <c r="T27" s="130"/>
      <c r="U27" s="79">
        <f t="shared" si="15"/>
        <v>0</v>
      </c>
      <c r="V27" s="4"/>
      <c r="X27" s="79">
        <f t="shared" si="16"/>
        <v>0</v>
      </c>
      <c r="Y27" s="4"/>
      <c r="AA27" s="79">
        <f t="shared" si="17"/>
        <v>0</v>
      </c>
      <c r="AB27" s="129"/>
      <c r="AF27" s="84">
        <f t="shared" si="7"/>
        <v>0</v>
      </c>
      <c r="AG27" s="85"/>
      <c r="AH27" s="84">
        <f t="shared" si="8"/>
        <v>0</v>
      </c>
    </row>
    <row r="28" spans="2:34" x14ac:dyDescent="0.35">
      <c r="B28" s="40">
        <v>0</v>
      </c>
      <c r="D28" s="22" t="s">
        <v>137</v>
      </c>
      <c r="E28" s="42"/>
      <c r="F28" s="43"/>
      <c r="G28" s="58"/>
      <c r="H28" s="57">
        <f t="shared" si="18"/>
        <v>0</v>
      </c>
      <c r="I28" s="4"/>
      <c r="K28" s="4"/>
      <c r="L28" s="232"/>
      <c r="M28" s="4"/>
      <c r="N28" s="22" t="str">
        <f t="shared" si="11"/>
        <v>2.5 Visibility - brochures - roll-up - Vests</v>
      </c>
      <c r="O28" s="42">
        <f t="shared" si="12"/>
        <v>0</v>
      </c>
      <c r="P28" s="43">
        <f t="shared" si="13"/>
        <v>0</v>
      </c>
      <c r="Q28" s="71">
        <f t="shared" si="14"/>
        <v>0</v>
      </c>
      <c r="R28" s="69">
        <f t="shared" si="19"/>
        <v>0</v>
      </c>
      <c r="S28" s="4"/>
      <c r="T28" s="130"/>
      <c r="U28" s="79">
        <f t="shared" si="15"/>
        <v>0</v>
      </c>
      <c r="V28" s="4"/>
      <c r="X28" s="79">
        <f t="shared" si="16"/>
        <v>0</v>
      </c>
      <c r="Y28" s="4"/>
      <c r="AA28" s="79">
        <f t="shared" si="17"/>
        <v>0</v>
      </c>
      <c r="AB28" s="129"/>
      <c r="AF28" s="84">
        <f t="shared" si="7"/>
        <v>0</v>
      </c>
      <c r="AG28" s="85"/>
      <c r="AH28" s="84">
        <f t="shared" si="8"/>
        <v>0</v>
      </c>
    </row>
    <row r="29" spans="2:34" x14ac:dyDescent="0.35">
      <c r="B29" s="40">
        <v>0</v>
      </c>
      <c r="D29" s="234" t="s">
        <v>138</v>
      </c>
      <c r="E29" s="42"/>
      <c r="F29" s="43"/>
      <c r="G29" s="58"/>
      <c r="H29" s="57">
        <f t="shared" si="18"/>
        <v>0</v>
      </c>
      <c r="I29" s="4"/>
      <c r="K29" s="4"/>
      <c r="L29" s="232"/>
      <c r="M29" s="4"/>
      <c r="N29" s="234" t="str">
        <f t="shared" si="11"/>
        <v>2.6 Training equipment (dummy, bed, accessories…)</v>
      </c>
      <c r="O29" s="42">
        <f t="shared" si="12"/>
        <v>0</v>
      </c>
      <c r="P29" s="43">
        <f t="shared" si="13"/>
        <v>0</v>
      </c>
      <c r="Q29" s="71">
        <f t="shared" si="14"/>
        <v>0</v>
      </c>
      <c r="R29" s="69">
        <f t="shared" si="19"/>
        <v>0</v>
      </c>
      <c r="S29" s="4"/>
      <c r="T29" s="130"/>
      <c r="U29" s="79">
        <f t="shared" si="15"/>
        <v>0</v>
      </c>
      <c r="V29" s="4"/>
      <c r="X29" s="79">
        <f t="shared" si="16"/>
        <v>0</v>
      </c>
      <c r="Y29" s="4"/>
      <c r="AA29" s="79">
        <f t="shared" si="17"/>
        <v>0</v>
      </c>
      <c r="AB29" s="129"/>
      <c r="AF29" s="84">
        <f t="shared" si="7"/>
        <v>0</v>
      </c>
      <c r="AG29" s="85"/>
      <c r="AH29" s="84">
        <f t="shared" si="8"/>
        <v>0</v>
      </c>
    </row>
    <row r="30" spans="2:34" x14ac:dyDescent="0.35">
      <c r="B30" s="40">
        <v>0</v>
      </c>
      <c r="D30" s="234" t="s">
        <v>139</v>
      </c>
      <c r="E30" s="42"/>
      <c r="F30" s="43"/>
      <c r="G30" s="58"/>
      <c r="H30" s="57">
        <f t="shared" si="18"/>
        <v>0</v>
      </c>
      <c r="I30" s="4"/>
      <c r="K30" s="4"/>
      <c r="L30" s="232"/>
      <c r="M30" s="4"/>
      <c r="N30" s="234" t="str">
        <f t="shared" si="11"/>
        <v>2.7 Telecommunications (devices and plans)</v>
      </c>
      <c r="O30" s="42">
        <f t="shared" si="12"/>
        <v>0</v>
      </c>
      <c r="P30" s="43">
        <f t="shared" si="13"/>
        <v>0</v>
      </c>
      <c r="Q30" s="71">
        <f t="shared" si="14"/>
        <v>0</v>
      </c>
      <c r="R30" s="69">
        <f t="shared" si="19"/>
        <v>0</v>
      </c>
      <c r="S30" s="4"/>
      <c r="T30" s="130"/>
      <c r="U30" s="79">
        <f t="shared" si="15"/>
        <v>0</v>
      </c>
      <c r="V30" s="4"/>
      <c r="X30" s="79">
        <f t="shared" si="16"/>
        <v>0</v>
      </c>
      <c r="Y30" s="4"/>
      <c r="AA30" s="79">
        <f t="shared" si="17"/>
        <v>0</v>
      </c>
      <c r="AB30" s="129"/>
      <c r="AF30" s="84">
        <f t="shared" si="7"/>
        <v>0</v>
      </c>
      <c r="AG30" s="85"/>
      <c r="AH30" s="84">
        <f t="shared" si="8"/>
        <v>0</v>
      </c>
    </row>
    <row r="31" spans="2:34" x14ac:dyDescent="0.35">
      <c r="B31" s="40">
        <v>0</v>
      </c>
      <c r="D31" s="234" t="s">
        <v>140</v>
      </c>
      <c r="E31" s="42"/>
      <c r="F31" s="43"/>
      <c r="G31" s="58"/>
      <c r="H31" s="57">
        <f t="shared" si="18"/>
        <v>0</v>
      </c>
      <c r="I31" s="4"/>
      <c r="K31" s="4"/>
      <c r="L31" s="232"/>
      <c r="M31" s="4"/>
      <c r="N31" s="234" t="str">
        <f t="shared" si="11"/>
        <v>2.8 Projector</v>
      </c>
      <c r="O31" s="42">
        <f t="shared" si="12"/>
        <v>0</v>
      </c>
      <c r="P31" s="43">
        <f t="shared" si="13"/>
        <v>0</v>
      </c>
      <c r="Q31" s="71">
        <f t="shared" si="14"/>
        <v>0</v>
      </c>
      <c r="R31" s="69">
        <f t="shared" si="19"/>
        <v>0</v>
      </c>
      <c r="S31" s="4"/>
      <c r="T31" s="130"/>
      <c r="U31" s="79">
        <f t="shared" si="15"/>
        <v>0</v>
      </c>
      <c r="V31" s="4"/>
      <c r="X31" s="79">
        <f t="shared" si="16"/>
        <v>0</v>
      </c>
      <c r="Y31" s="4"/>
      <c r="AA31" s="79">
        <f t="shared" si="17"/>
        <v>0</v>
      </c>
      <c r="AB31" s="129"/>
      <c r="AF31" s="84">
        <f t="shared" si="7"/>
        <v>0</v>
      </c>
      <c r="AG31" s="85"/>
      <c r="AH31" s="84">
        <f t="shared" si="8"/>
        <v>0</v>
      </c>
    </row>
    <row r="32" spans="2:34" x14ac:dyDescent="0.35">
      <c r="B32" s="40">
        <v>0</v>
      </c>
      <c r="D32" s="234" t="s">
        <v>141</v>
      </c>
      <c r="E32" s="42"/>
      <c r="F32" s="43"/>
      <c r="G32" s="58"/>
      <c r="H32" s="57">
        <f t="shared" si="18"/>
        <v>0</v>
      </c>
      <c r="I32" s="4"/>
      <c r="K32" s="4"/>
      <c r="L32" s="232"/>
      <c r="M32" s="4"/>
      <c r="N32" s="234" t="str">
        <f t="shared" si="11"/>
        <v>2.9 Speaker</v>
      </c>
      <c r="O32" s="42">
        <f t="shared" si="12"/>
        <v>0</v>
      </c>
      <c r="P32" s="43">
        <f t="shared" si="13"/>
        <v>0</v>
      </c>
      <c r="Q32" s="71">
        <f t="shared" si="14"/>
        <v>0</v>
      </c>
      <c r="R32" s="69">
        <f t="shared" si="19"/>
        <v>0</v>
      </c>
      <c r="S32" s="4"/>
      <c r="T32" s="130"/>
      <c r="U32" s="79">
        <f t="shared" si="15"/>
        <v>0</v>
      </c>
      <c r="V32" s="4"/>
      <c r="X32" s="79">
        <f t="shared" si="16"/>
        <v>0</v>
      </c>
      <c r="Y32" s="4"/>
      <c r="AA32" s="79">
        <f t="shared" si="17"/>
        <v>0</v>
      </c>
      <c r="AB32" s="129"/>
      <c r="AF32" s="84">
        <f t="shared" si="7"/>
        <v>0</v>
      </c>
      <c r="AG32" s="85"/>
      <c r="AH32" s="84">
        <f t="shared" si="8"/>
        <v>0</v>
      </c>
    </row>
    <row r="33" spans="2:34" x14ac:dyDescent="0.35">
      <c r="B33" s="40">
        <v>0</v>
      </c>
      <c r="D33" s="234" t="s">
        <v>142</v>
      </c>
      <c r="E33" s="42"/>
      <c r="F33" s="43"/>
      <c r="G33" s="58"/>
      <c r="H33" s="57">
        <f t="shared" si="18"/>
        <v>0</v>
      </c>
      <c r="I33" s="4"/>
      <c r="K33" s="4"/>
      <c r="L33" s="232"/>
      <c r="M33" s="4"/>
      <c r="N33" s="234" t="str">
        <f t="shared" si="11"/>
        <v>2.10 Water filtering dispenses</v>
      </c>
      <c r="O33" s="42">
        <f t="shared" si="12"/>
        <v>0</v>
      </c>
      <c r="P33" s="43">
        <f t="shared" si="13"/>
        <v>0</v>
      </c>
      <c r="Q33" s="71">
        <f t="shared" si="14"/>
        <v>0</v>
      </c>
      <c r="R33" s="69">
        <f t="shared" si="19"/>
        <v>0</v>
      </c>
      <c r="S33" s="4"/>
      <c r="T33" s="130"/>
      <c r="U33" s="79">
        <f t="shared" si="15"/>
        <v>0</v>
      </c>
      <c r="V33" s="4"/>
      <c r="X33" s="79">
        <f t="shared" si="16"/>
        <v>0</v>
      </c>
      <c r="Y33" s="4"/>
      <c r="AA33" s="79">
        <f t="shared" si="17"/>
        <v>0</v>
      </c>
      <c r="AB33" s="129"/>
      <c r="AF33" s="84">
        <f t="shared" si="7"/>
        <v>0</v>
      </c>
      <c r="AG33" s="85"/>
      <c r="AH33" s="84">
        <f t="shared" si="8"/>
        <v>0</v>
      </c>
    </row>
    <row r="34" spans="2:34" x14ac:dyDescent="0.35">
      <c r="B34" s="40">
        <v>0</v>
      </c>
      <c r="D34" s="234" t="s">
        <v>143</v>
      </c>
      <c r="E34" s="42"/>
      <c r="F34" s="43"/>
      <c r="G34" s="58"/>
      <c r="H34" s="57">
        <f t="shared" si="18"/>
        <v>0</v>
      </c>
      <c r="I34" s="4"/>
      <c r="K34" s="4"/>
      <c r="L34" s="232"/>
      <c r="M34" s="4"/>
      <c r="N34" s="234" t="str">
        <f t="shared" si="11"/>
        <v>2.11 Screen</v>
      </c>
      <c r="O34" s="42">
        <f t="shared" si="12"/>
        <v>0</v>
      </c>
      <c r="P34" s="43">
        <f t="shared" si="13"/>
        <v>0</v>
      </c>
      <c r="Q34" s="71">
        <f t="shared" si="14"/>
        <v>0</v>
      </c>
      <c r="R34" s="69">
        <f t="shared" si="19"/>
        <v>0</v>
      </c>
      <c r="S34" s="4"/>
      <c r="T34" s="130"/>
      <c r="U34" s="79">
        <f t="shared" si="15"/>
        <v>0</v>
      </c>
      <c r="V34" s="4"/>
      <c r="X34" s="79">
        <f t="shared" si="16"/>
        <v>0</v>
      </c>
      <c r="Y34" s="4"/>
      <c r="AA34" s="79">
        <f t="shared" si="17"/>
        <v>0</v>
      </c>
      <c r="AB34" s="129"/>
      <c r="AF34" s="84">
        <f t="shared" si="7"/>
        <v>0</v>
      </c>
      <c r="AG34" s="85"/>
      <c r="AH34" s="84">
        <f t="shared" si="8"/>
        <v>0</v>
      </c>
    </row>
    <row r="35" spans="2:34" x14ac:dyDescent="0.35">
      <c r="B35" s="40">
        <v>0</v>
      </c>
      <c r="D35" s="234" t="s">
        <v>144</v>
      </c>
      <c r="E35" s="42"/>
      <c r="F35" s="43"/>
      <c r="G35" s="58"/>
      <c r="H35" s="57">
        <f t="shared" si="18"/>
        <v>0</v>
      </c>
      <c r="I35" s="4"/>
      <c r="K35" s="4"/>
      <c r="L35" s="232"/>
      <c r="M35" s="4"/>
      <c r="N35" s="234" t="str">
        <f t="shared" si="11"/>
        <v>2.12 Organization of meetings</v>
      </c>
      <c r="O35" s="42">
        <f t="shared" si="12"/>
        <v>0</v>
      </c>
      <c r="P35" s="43">
        <f t="shared" si="13"/>
        <v>0</v>
      </c>
      <c r="Q35" s="71">
        <f t="shared" si="14"/>
        <v>0</v>
      </c>
      <c r="R35" s="69">
        <f t="shared" si="19"/>
        <v>0</v>
      </c>
      <c r="S35" s="4"/>
      <c r="T35" s="130"/>
      <c r="U35" s="79">
        <f t="shared" si="15"/>
        <v>0</v>
      </c>
      <c r="V35" s="4"/>
      <c r="X35" s="79">
        <f t="shared" si="16"/>
        <v>0</v>
      </c>
      <c r="Y35" s="4"/>
      <c r="AA35" s="79">
        <f t="shared" si="17"/>
        <v>0</v>
      </c>
      <c r="AB35" s="129"/>
      <c r="AF35" s="84">
        <f t="shared" si="7"/>
        <v>0</v>
      </c>
      <c r="AG35" s="85"/>
      <c r="AH35" s="84">
        <f t="shared" si="8"/>
        <v>0</v>
      </c>
    </row>
    <row r="36" spans="2:34" x14ac:dyDescent="0.35">
      <c r="B36" s="40">
        <v>0</v>
      </c>
      <c r="D36" s="234"/>
      <c r="E36" s="42"/>
      <c r="F36" s="43"/>
      <c r="G36" s="58"/>
      <c r="H36" s="57">
        <f t="shared" si="18"/>
        <v>0</v>
      </c>
      <c r="I36" s="4"/>
      <c r="K36" s="4"/>
      <c r="L36" s="232"/>
      <c r="M36" s="4"/>
      <c r="N36" s="234">
        <f t="shared" si="11"/>
        <v>0</v>
      </c>
      <c r="O36" s="42">
        <f t="shared" si="12"/>
        <v>0</v>
      </c>
      <c r="P36" s="43">
        <f t="shared" si="13"/>
        <v>0</v>
      </c>
      <c r="Q36" s="71">
        <f t="shared" si="14"/>
        <v>0</v>
      </c>
      <c r="R36" s="69">
        <f t="shared" si="19"/>
        <v>0</v>
      </c>
      <c r="S36" s="4"/>
      <c r="T36" s="130"/>
      <c r="U36" s="79">
        <f t="shared" si="15"/>
        <v>0</v>
      </c>
      <c r="V36" s="4"/>
      <c r="X36" s="79">
        <f t="shared" si="16"/>
        <v>0</v>
      </c>
      <c r="Y36" s="4"/>
      <c r="AA36" s="79">
        <f t="shared" si="17"/>
        <v>0</v>
      </c>
      <c r="AB36" s="129"/>
      <c r="AF36" s="84">
        <f t="shared" si="7"/>
        <v>0</v>
      </c>
      <c r="AG36" s="85"/>
      <c r="AH36" s="84">
        <f t="shared" si="8"/>
        <v>0</v>
      </c>
    </row>
    <row r="37" spans="2:34" x14ac:dyDescent="0.35">
      <c r="B37" s="40">
        <v>0</v>
      </c>
      <c r="D37" s="234"/>
      <c r="E37" s="42"/>
      <c r="F37" s="43"/>
      <c r="G37" s="58"/>
      <c r="H37" s="57">
        <f t="shared" si="18"/>
        <v>0</v>
      </c>
      <c r="I37" s="4"/>
      <c r="K37" s="4"/>
      <c r="L37" s="232"/>
      <c r="M37" s="4"/>
      <c r="N37" s="234">
        <f t="shared" si="11"/>
        <v>0</v>
      </c>
      <c r="O37" s="42">
        <f t="shared" si="12"/>
        <v>0</v>
      </c>
      <c r="P37" s="43">
        <f t="shared" si="13"/>
        <v>0</v>
      </c>
      <c r="Q37" s="71">
        <f t="shared" si="14"/>
        <v>0</v>
      </c>
      <c r="R37" s="69">
        <f t="shared" si="19"/>
        <v>0</v>
      </c>
      <c r="S37" s="4"/>
      <c r="T37" s="130"/>
      <c r="U37" s="79">
        <f t="shared" si="15"/>
        <v>0</v>
      </c>
      <c r="V37" s="4"/>
      <c r="X37" s="79">
        <f t="shared" si="16"/>
        <v>0</v>
      </c>
      <c r="Y37" s="4"/>
      <c r="AA37" s="79">
        <f t="shared" si="17"/>
        <v>0</v>
      </c>
      <c r="AB37" s="129"/>
      <c r="AF37" s="84">
        <f t="shared" si="7"/>
        <v>0</v>
      </c>
      <c r="AG37" s="85"/>
      <c r="AH37" s="84">
        <f t="shared" si="8"/>
        <v>0</v>
      </c>
    </row>
    <row r="38" spans="2:34" x14ac:dyDescent="0.35">
      <c r="B38" s="40">
        <v>0</v>
      </c>
      <c r="D38" s="234"/>
      <c r="E38" s="42"/>
      <c r="F38" s="43"/>
      <c r="G38" s="58"/>
      <c r="H38" s="57">
        <f t="shared" si="18"/>
        <v>0</v>
      </c>
      <c r="I38" s="4"/>
      <c r="K38" s="4"/>
      <c r="L38" s="232"/>
      <c r="M38" s="4"/>
      <c r="N38" s="234">
        <f t="shared" si="11"/>
        <v>0</v>
      </c>
      <c r="O38" s="42">
        <f t="shared" si="12"/>
        <v>0</v>
      </c>
      <c r="P38" s="43">
        <f t="shared" si="13"/>
        <v>0</v>
      </c>
      <c r="Q38" s="71">
        <f t="shared" si="14"/>
        <v>0</v>
      </c>
      <c r="R38" s="69">
        <f t="shared" si="19"/>
        <v>0</v>
      </c>
      <c r="S38" s="4"/>
      <c r="T38" s="130"/>
      <c r="U38" s="79">
        <f t="shared" si="15"/>
        <v>0</v>
      </c>
      <c r="V38" s="4"/>
      <c r="X38" s="79">
        <f t="shared" si="16"/>
        <v>0</v>
      </c>
      <c r="Y38" s="4"/>
      <c r="AA38" s="79">
        <f t="shared" si="17"/>
        <v>0</v>
      </c>
      <c r="AB38" s="129"/>
      <c r="AF38" s="84">
        <f t="shared" si="7"/>
        <v>0</v>
      </c>
      <c r="AG38" s="85"/>
      <c r="AH38" s="84">
        <f t="shared" si="8"/>
        <v>0</v>
      </c>
    </row>
    <row r="39" spans="2:34" s="25" customFormat="1" x14ac:dyDescent="0.35">
      <c r="B39" s="40" t="s">
        <v>124</v>
      </c>
      <c r="D39" s="23" t="s">
        <v>145</v>
      </c>
      <c r="E39" s="24"/>
      <c r="F39" s="24"/>
      <c r="G39" s="53"/>
      <c r="H39" s="54">
        <f>SUM(H24:H38)</f>
        <v>0</v>
      </c>
      <c r="J39" s="26">
        <f>IFERROR(H39/$H$92,0)</f>
        <v>0</v>
      </c>
      <c r="N39" s="23" t="str">
        <f>D39</f>
        <v>Subtotal 2. Equipment and Supplies</v>
      </c>
      <c r="O39" s="24"/>
      <c r="P39" s="24"/>
      <c r="Q39" s="65"/>
      <c r="R39" s="66">
        <f>SUM(R24:R38)</f>
        <v>0</v>
      </c>
      <c r="T39" s="132"/>
      <c r="U39" s="77">
        <f>SUM(U24:U38)</f>
        <v>0</v>
      </c>
      <c r="X39" s="77">
        <f>SUM(X24:X38)</f>
        <v>0</v>
      </c>
      <c r="AA39" s="77">
        <f>SUM(AA24:AA38)</f>
        <v>0</v>
      </c>
      <c r="AB39" s="133"/>
      <c r="AF39" s="84">
        <f t="shared" si="7"/>
        <v>0</v>
      </c>
      <c r="AG39" s="86"/>
      <c r="AH39" s="84">
        <f t="shared" si="8"/>
        <v>0</v>
      </c>
    </row>
    <row r="40" spans="2:34" x14ac:dyDescent="0.35">
      <c r="B40" s="40" t="s">
        <v>124</v>
      </c>
      <c r="D40" s="44" t="s">
        <v>146</v>
      </c>
      <c r="E40" s="27"/>
      <c r="F40" s="27"/>
      <c r="G40" s="55"/>
      <c r="H40" s="56"/>
      <c r="I40" s="4"/>
      <c r="K40" s="4"/>
      <c r="L40" s="28"/>
      <c r="M40" s="4"/>
      <c r="N40" s="44" t="str">
        <f t="shared" ref="N40:N79" si="20">D40</f>
        <v>3. ACTIVITY AND SERVICES</v>
      </c>
      <c r="O40" s="27"/>
      <c r="P40" s="27"/>
      <c r="Q40" s="67"/>
      <c r="R40" s="68"/>
      <c r="S40" s="4"/>
      <c r="T40" s="130"/>
      <c r="U40" s="78"/>
      <c r="V40" s="4"/>
      <c r="X40" s="78"/>
      <c r="Y40" s="4"/>
      <c r="AA40" s="78"/>
      <c r="AB40" s="129"/>
      <c r="AF40" s="84">
        <f t="shared" si="7"/>
        <v>0</v>
      </c>
      <c r="AG40" s="85"/>
      <c r="AH40" s="84">
        <f t="shared" si="8"/>
        <v>0</v>
      </c>
    </row>
    <row r="41" spans="2:34" x14ac:dyDescent="0.35">
      <c r="B41" s="40">
        <v>0</v>
      </c>
      <c r="D41" s="38" t="s">
        <v>147</v>
      </c>
      <c r="E41" s="231"/>
      <c r="F41" s="45"/>
      <c r="G41" s="59"/>
      <c r="H41" s="57">
        <f>G41*F41</f>
        <v>0</v>
      </c>
      <c r="I41" s="4"/>
      <c r="K41" s="4"/>
      <c r="L41" s="232"/>
      <c r="M41" s="4"/>
      <c r="N41" s="38" t="str">
        <f t="shared" si="20"/>
        <v>3.1 Psychological consultations</v>
      </c>
      <c r="O41" s="231">
        <f t="shared" ref="O41:O80" si="21">E41</f>
        <v>0</v>
      </c>
      <c r="P41" s="45">
        <f t="shared" ref="P41:P80" si="22">F41</f>
        <v>0</v>
      </c>
      <c r="Q41" s="71">
        <f t="shared" ref="Q41:Q80" si="23">G41*$U$9</f>
        <v>0</v>
      </c>
      <c r="R41" s="69">
        <f>Q41*P41</f>
        <v>0</v>
      </c>
      <c r="S41" s="4"/>
      <c r="T41" s="130"/>
      <c r="U41" s="76">
        <f t="shared" ref="U41:U80" si="24">$H41*U$10*U$9</f>
        <v>0</v>
      </c>
      <c r="V41" s="4"/>
      <c r="X41" s="76">
        <f t="shared" ref="X41:X79" si="25">$H41*X$10*X$9</f>
        <v>0</v>
      </c>
      <c r="Y41" s="4"/>
      <c r="AA41" s="76">
        <f t="shared" ref="AA41:AA80" si="26">$H41*AA$10*AA$9</f>
        <v>0</v>
      </c>
      <c r="AB41" s="129"/>
      <c r="AF41" s="84">
        <f t="shared" si="7"/>
        <v>0</v>
      </c>
      <c r="AG41" s="85"/>
      <c r="AH41" s="84">
        <f t="shared" si="8"/>
        <v>0</v>
      </c>
    </row>
    <row r="42" spans="2:34" x14ac:dyDescent="0.35">
      <c r="B42" s="40">
        <v>0</v>
      </c>
      <c r="D42" s="38" t="s">
        <v>148</v>
      </c>
      <c r="E42" s="231"/>
      <c r="F42" s="45"/>
      <c r="G42" s="59"/>
      <c r="H42" s="57">
        <f>G42*F42</f>
        <v>0</v>
      </c>
      <c r="I42" s="4"/>
      <c r="K42" s="4"/>
      <c r="L42" s="232"/>
      <c r="M42" s="4"/>
      <c r="N42" s="38" t="str">
        <f t="shared" si="20"/>
        <v>3.2 Legal consultations</v>
      </c>
      <c r="O42" s="231">
        <f t="shared" si="21"/>
        <v>0</v>
      </c>
      <c r="P42" s="45">
        <f t="shared" si="22"/>
        <v>0</v>
      </c>
      <c r="Q42" s="71">
        <f t="shared" si="23"/>
        <v>0</v>
      </c>
      <c r="R42" s="69">
        <f>Q42*P42</f>
        <v>0</v>
      </c>
      <c r="S42" s="4"/>
      <c r="T42" s="130"/>
      <c r="U42" s="76">
        <f t="shared" si="24"/>
        <v>0</v>
      </c>
      <c r="V42" s="4"/>
      <c r="X42" s="76">
        <f t="shared" si="25"/>
        <v>0</v>
      </c>
      <c r="Y42" s="4"/>
      <c r="AA42" s="76">
        <f t="shared" si="26"/>
        <v>0</v>
      </c>
      <c r="AB42" s="129"/>
      <c r="AF42" s="84">
        <f t="shared" si="7"/>
        <v>0</v>
      </c>
      <c r="AG42" s="85"/>
      <c r="AH42" s="84">
        <f t="shared" si="8"/>
        <v>0</v>
      </c>
    </row>
    <row r="43" spans="2:34" x14ac:dyDescent="0.35">
      <c r="B43" s="40">
        <v>0</v>
      </c>
      <c r="D43" s="38" t="s">
        <v>149</v>
      </c>
      <c r="E43" s="231"/>
      <c r="F43" s="45"/>
      <c r="G43" s="59"/>
      <c r="H43" s="57">
        <f>G43*F43</f>
        <v>0</v>
      </c>
      <c r="I43" s="4"/>
      <c r="K43" s="4"/>
      <c r="L43" s="232"/>
      <c r="M43" s="4"/>
      <c r="N43" s="38" t="str">
        <f t="shared" si="20"/>
        <v>3.3 Services of an official translator</v>
      </c>
      <c r="O43" s="231">
        <f t="shared" si="21"/>
        <v>0</v>
      </c>
      <c r="P43" s="45">
        <f t="shared" si="22"/>
        <v>0</v>
      </c>
      <c r="Q43" s="71">
        <f t="shared" si="23"/>
        <v>0</v>
      </c>
      <c r="R43" s="69">
        <f>Q43*P43</f>
        <v>0</v>
      </c>
      <c r="S43" s="4"/>
      <c r="T43" s="130"/>
      <c r="U43" s="76">
        <f t="shared" si="24"/>
        <v>0</v>
      </c>
      <c r="V43" s="4"/>
      <c r="X43" s="76">
        <f t="shared" si="25"/>
        <v>0</v>
      </c>
      <c r="Y43" s="4"/>
      <c r="AA43" s="76">
        <f t="shared" si="26"/>
        <v>0</v>
      </c>
      <c r="AB43" s="129"/>
      <c r="AF43" s="84">
        <f t="shared" si="7"/>
        <v>0</v>
      </c>
      <c r="AG43" s="85"/>
      <c r="AH43" s="84">
        <f t="shared" si="8"/>
        <v>0</v>
      </c>
    </row>
    <row r="44" spans="2:34" x14ac:dyDescent="0.35">
      <c r="B44" s="40">
        <v>0</v>
      </c>
      <c r="D44" s="38" t="s">
        <v>150</v>
      </c>
      <c r="E44" s="231"/>
      <c r="F44" s="45"/>
      <c r="G44" s="59"/>
      <c r="H44" s="57">
        <f t="shared" ref="H44:H80" si="27">G44*F44</f>
        <v>0</v>
      </c>
      <c r="I44" s="4"/>
      <c r="K44" s="4"/>
      <c r="L44" s="232"/>
      <c r="M44" s="4"/>
      <c r="N44" s="38" t="str">
        <f t="shared" si="20"/>
        <v>3.4 Polish language courses</v>
      </c>
      <c r="O44" s="231">
        <f t="shared" si="21"/>
        <v>0</v>
      </c>
      <c r="P44" s="45">
        <f t="shared" si="22"/>
        <v>0</v>
      </c>
      <c r="Q44" s="71">
        <f t="shared" si="23"/>
        <v>0</v>
      </c>
      <c r="R44" s="69">
        <f t="shared" ref="R44:R80" si="28">Q44*P44</f>
        <v>0</v>
      </c>
      <c r="S44" s="4"/>
      <c r="T44" s="130"/>
      <c r="U44" s="76">
        <f t="shared" si="24"/>
        <v>0</v>
      </c>
      <c r="V44" s="4"/>
      <c r="X44" s="76">
        <f t="shared" si="25"/>
        <v>0</v>
      </c>
      <c r="Y44" s="4"/>
      <c r="AA44" s="76">
        <f t="shared" si="26"/>
        <v>0</v>
      </c>
      <c r="AB44" s="129"/>
      <c r="AF44" s="84">
        <f t="shared" si="7"/>
        <v>0</v>
      </c>
      <c r="AG44" s="85"/>
      <c r="AH44" s="84">
        <f t="shared" si="8"/>
        <v>0</v>
      </c>
    </row>
    <row r="45" spans="2:34" x14ac:dyDescent="0.35">
      <c r="B45" s="40">
        <v>0</v>
      </c>
      <c r="D45" s="233" t="s">
        <v>151</v>
      </c>
      <c r="E45" s="231"/>
      <c r="F45" s="45"/>
      <c r="G45" s="59"/>
      <c r="H45" s="57">
        <f t="shared" si="27"/>
        <v>0</v>
      </c>
      <c r="I45" s="4"/>
      <c r="K45" s="4"/>
      <c r="L45" s="232"/>
      <c r="M45" s="4"/>
      <c r="N45" s="233" t="str">
        <f t="shared" si="20"/>
        <v>3.5 English language courses</v>
      </c>
      <c r="O45" s="231">
        <f t="shared" si="21"/>
        <v>0</v>
      </c>
      <c r="P45" s="45">
        <f t="shared" si="22"/>
        <v>0</v>
      </c>
      <c r="Q45" s="71">
        <f t="shared" si="23"/>
        <v>0</v>
      </c>
      <c r="R45" s="69">
        <f t="shared" si="28"/>
        <v>0</v>
      </c>
      <c r="S45" s="4"/>
      <c r="T45" s="130"/>
      <c r="U45" s="76">
        <f t="shared" si="24"/>
        <v>0</v>
      </c>
      <c r="V45" s="4"/>
      <c r="X45" s="76">
        <f t="shared" si="25"/>
        <v>0</v>
      </c>
      <c r="Y45" s="4"/>
      <c r="AA45" s="76">
        <f t="shared" si="26"/>
        <v>0</v>
      </c>
      <c r="AB45" s="129"/>
      <c r="AF45" s="84">
        <f t="shared" si="7"/>
        <v>0</v>
      </c>
      <c r="AG45" s="85"/>
      <c r="AH45" s="84">
        <f t="shared" si="8"/>
        <v>0</v>
      </c>
    </row>
    <row r="46" spans="2:34" x14ac:dyDescent="0.35">
      <c r="B46" s="40">
        <v>0</v>
      </c>
      <c r="D46" s="233" t="s">
        <v>152</v>
      </c>
      <c r="E46" s="231"/>
      <c r="F46" s="45"/>
      <c r="G46" s="59"/>
      <c r="H46" s="57">
        <f t="shared" si="27"/>
        <v>0</v>
      </c>
      <c r="I46" s="4"/>
      <c r="K46" s="4"/>
      <c r="L46" s="232"/>
      <c r="M46" s="4"/>
      <c r="N46" s="233" t="str">
        <f t="shared" si="20"/>
        <v>3.6 B_Interpersonal skills</v>
      </c>
      <c r="O46" s="231">
        <f t="shared" si="21"/>
        <v>0</v>
      </c>
      <c r="P46" s="45">
        <f t="shared" si="22"/>
        <v>0</v>
      </c>
      <c r="Q46" s="71">
        <f t="shared" si="23"/>
        <v>0</v>
      </c>
      <c r="R46" s="69">
        <f t="shared" si="28"/>
        <v>0</v>
      </c>
      <c r="S46" s="4"/>
      <c r="T46" s="130"/>
      <c r="U46" s="76">
        <f t="shared" si="24"/>
        <v>0</v>
      </c>
      <c r="V46" s="4"/>
      <c r="X46" s="76">
        <f t="shared" si="25"/>
        <v>0</v>
      </c>
      <c r="Y46" s="4"/>
      <c r="AA46" s="76">
        <f t="shared" si="26"/>
        <v>0</v>
      </c>
      <c r="AB46" s="129"/>
      <c r="AF46" s="84">
        <f t="shared" si="7"/>
        <v>0</v>
      </c>
      <c r="AG46" s="85"/>
      <c r="AH46" s="84">
        <f t="shared" si="8"/>
        <v>0</v>
      </c>
    </row>
    <row r="47" spans="2:34" x14ac:dyDescent="0.35">
      <c r="B47" s="40">
        <v>0</v>
      </c>
      <c r="D47" s="233" t="s">
        <v>153</v>
      </c>
      <c r="E47" s="231"/>
      <c r="F47" s="45"/>
      <c r="G47" s="59"/>
      <c r="H47" s="57">
        <f t="shared" si="27"/>
        <v>0</v>
      </c>
      <c r="I47" s="4"/>
      <c r="K47" s="4"/>
      <c r="L47" s="232"/>
      <c r="M47" s="4"/>
      <c r="N47" s="233" t="str">
        <f t="shared" si="20"/>
        <v>3.7 T_Driver's License Type B</v>
      </c>
      <c r="O47" s="231">
        <f t="shared" si="21"/>
        <v>0</v>
      </c>
      <c r="P47" s="45">
        <f t="shared" si="22"/>
        <v>0</v>
      </c>
      <c r="Q47" s="71">
        <f t="shared" si="23"/>
        <v>0</v>
      </c>
      <c r="R47" s="69">
        <f t="shared" si="28"/>
        <v>0</v>
      </c>
      <c r="S47" s="4"/>
      <c r="T47" s="130"/>
      <c r="U47" s="76">
        <f t="shared" si="24"/>
        <v>0</v>
      </c>
      <c r="V47" s="4"/>
      <c r="X47" s="76">
        <f t="shared" si="25"/>
        <v>0</v>
      </c>
      <c r="Y47" s="4"/>
      <c r="AA47" s="76">
        <f t="shared" si="26"/>
        <v>0</v>
      </c>
      <c r="AB47" s="129"/>
      <c r="AF47" s="84">
        <f t="shared" si="7"/>
        <v>0</v>
      </c>
      <c r="AG47" s="85"/>
      <c r="AH47" s="84">
        <f t="shared" si="8"/>
        <v>0</v>
      </c>
    </row>
    <row r="48" spans="2:34" x14ac:dyDescent="0.35">
      <c r="B48" s="40">
        <v>0</v>
      </c>
      <c r="D48" s="233" t="s">
        <v>154</v>
      </c>
      <c r="E48" s="231"/>
      <c r="F48" s="45"/>
      <c r="G48" s="59"/>
      <c r="H48" s="57">
        <f t="shared" si="27"/>
        <v>0</v>
      </c>
      <c r="I48" s="4"/>
      <c r="K48" s="4"/>
      <c r="L48" s="232"/>
      <c r="M48" s="4"/>
      <c r="N48" s="233" t="str">
        <f t="shared" si="20"/>
        <v>3.8 T_First AID</v>
      </c>
      <c r="O48" s="231">
        <f t="shared" si="21"/>
        <v>0</v>
      </c>
      <c r="P48" s="45">
        <f t="shared" si="22"/>
        <v>0</v>
      </c>
      <c r="Q48" s="71">
        <f t="shared" si="23"/>
        <v>0</v>
      </c>
      <c r="R48" s="69">
        <f t="shared" si="28"/>
        <v>0</v>
      </c>
      <c r="S48" s="4"/>
      <c r="T48" s="130"/>
      <c r="U48" s="76">
        <f t="shared" si="24"/>
        <v>0</v>
      </c>
      <c r="V48" s="4"/>
      <c r="X48" s="76">
        <f t="shared" si="25"/>
        <v>0</v>
      </c>
      <c r="Y48" s="4"/>
      <c r="AA48" s="76">
        <f t="shared" si="26"/>
        <v>0</v>
      </c>
      <c r="AB48" s="129"/>
      <c r="AF48" s="84">
        <f t="shared" si="7"/>
        <v>0</v>
      </c>
      <c r="AG48" s="85"/>
      <c r="AH48" s="84">
        <f t="shared" si="8"/>
        <v>0</v>
      </c>
    </row>
    <row r="49" spans="2:34" x14ac:dyDescent="0.35">
      <c r="B49" s="40">
        <v>0</v>
      </c>
      <c r="D49" s="233" t="s">
        <v>155</v>
      </c>
      <c r="E49" s="231"/>
      <c r="F49" s="45"/>
      <c r="G49" s="59"/>
      <c r="H49" s="57">
        <f t="shared" si="27"/>
        <v>0</v>
      </c>
      <c r="I49" s="4"/>
      <c r="K49" s="4"/>
      <c r="L49" s="232"/>
      <c r="M49" s="4"/>
      <c r="N49" s="233" t="str">
        <f t="shared" si="20"/>
        <v>3.9 T_Sanitary epidemiological certificate</v>
      </c>
      <c r="O49" s="231">
        <f t="shared" si="21"/>
        <v>0</v>
      </c>
      <c r="P49" s="45">
        <f t="shared" si="22"/>
        <v>0</v>
      </c>
      <c r="Q49" s="71">
        <f t="shared" si="23"/>
        <v>0</v>
      </c>
      <c r="R49" s="69">
        <f t="shared" si="28"/>
        <v>0</v>
      </c>
      <c r="S49" s="4"/>
      <c r="T49" s="130"/>
      <c r="U49" s="76">
        <f t="shared" si="24"/>
        <v>0</v>
      </c>
      <c r="V49" s="4"/>
      <c r="X49" s="76">
        <f t="shared" si="25"/>
        <v>0</v>
      </c>
      <c r="Y49" s="4"/>
      <c r="AA49" s="76">
        <f t="shared" si="26"/>
        <v>0</v>
      </c>
      <c r="AB49" s="129"/>
      <c r="AF49" s="84">
        <f t="shared" si="7"/>
        <v>0</v>
      </c>
      <c r="AG49" s="85"/>
      <c r="AH49" s="84">
        <f t="shared" si="8"/>
        <v>0</v>
      </c>
    </row>
    <row r="50" spans="2:34" x14ac:dyDescent="0.35">
      <c r="B50" s="40">
        <v>0</v>
      </c>
      <c r="D50" s="233" t="s">
        <v>156</v>
      </c>
      <c r="E50" s="231"/>
      <c r="F50" s="45"/>
      <c r="G50" s="59"/>
      <c r="H50" s="57">
        <f t="shared" si="27"/>
        <v>0</v>
      </c>
      <c r="I50" s="4"/>
      <c r="K50" s="4"/>
      <c r="L50" s="232"/>
      <c r="M50" s="4"/>
      <c r="N50" s="233" t="str">
        <f t="shared" si="20"/>
        <v>3.10 T_How to open your own business</v>
      </c>
      <c r="O50" s="231">
        <f t="shared" si="21"/>
        <v>0</v>
      </c>
      <c r="P50" s="45">
        <f t="shared" si="22"/>
        <v>0</v>
      </c>
      <c r="Q50" s="71">
        <f t="shared" si="23"/>
        <v>0</v>
      </c>
      <c r="R50" s="69">
        <f t="shared" si="28"/>
        <v>0</v>
      </c>
      <c r="S50" s="4"/>
      <c r="T50" s="130"/>
      <c r="U50" s="76">
        <f t="shared" si="24"/>
        <v>0</v>
      </c>
      <c r="V50" s="4"/>
      <c r="X50" s="76">
        <f t="shared" si="25"/>
        <v>0</v>
      </c>
      <c r="Y50" s="4"/>
      <c r="AA50" s="76">
        <f t="shared" si="26"/>
        <v>0</v>
      </c>
      <c r="AB50" s="129"/>
      <c r="AF50" s="84">
        <f t="shared" si="7"/>
        <v>0</v>
      </c>
      <c r="AG50" s="85"/>
      <c r="AH50" s="84">
        <f t="shared" si="8"/>
        <v>0</v>
      </c>
    </row>
    <row r="51" spans="2:34" x14ac:dyDescent="0.35">
      <c r="B51" s="40">
        <v>0</v>
      </c>
      <c r="D51" s="233" t="s">
        <v>157</v>
      </c>
      <c r="E51" s="231"/>
      <c r="F51" s="45"/>
      <c r="G51" s="59"/>
      <c r="H51" s="57">
        <f t="shared" si="27"/>
        <v>0</v>
      </c>
      <c r="I51" s="4"/>
      <c r="K51" s="4"/>
      <c r="L51" s="232"/>
      <c r="M51" s="4"/>
      <c r="N51" s="233" t="str">
        <f t="shared" si="20"/>
        <v>3.11 T_Usage of electronic payment terminal</v>
      </c>
      <c r="O51" s="231">
        <f t="shared" si="21"/>
        <v>0</v>
      </c>
      <c r="P51" s="45">
        <f t="shared" si="22"/>
        <v>0</v>
      </c>
      <c r="Q51" s="71">
        <f t="shared" si="23"/>
        <v>0</v>
      </c>
      <c r="R51" s="69">
        <f t="shared" si="28"/>
        <v>0</v>
      </c>
      <c r="S51" s="4"/>
      <c r="T51" s="130"/>
      <c r="U51" s="76">
        <f t="shared" si="24"/>
        <v>0</v>
      </c>
      <c r="V51" s="4"/>
      <c r="X51" s="76">
        <f t="shared" si="25"/>
        <v>0</v>
      </c>
      <c r="Y51" s="4"/>
      <c r="AA51" s="76">
        <f t="shared" si="26"/>
        <v>0</v>
      </c>
      <c r="AB51" s="129"/>
      <c r="AF51" s="84">
        <f t="shared" si="7"/>
        <v>0</v>
      </c>
      <c r="AG51" s="85"/>
      <c r="AH51" s="84">
        <f t="shared" si="8"/>
        <v>0</v>
      </c>
    </row>
    <row r="52" spans="2:34" x14ac:dyDescent="0.35">
      <c r="B52" s="40">
        <v>0</v>
      </c>
      <c r="D52" s="233" t="s">
        <v>158</v>
      </c>
      <c r="E52" s="231"/>
      <c r="F52" s="45"/>
      <c r="G52" s="59"/>
      <c r="H52" s="57">
        <f t="shared" si="27"/>
        <v>0</v>
      </c>
      <c r="I52" s="4"/>
      <c r="K52" s="4"/>
      <c r="L52" s="232"/>
      <c r="M52" s="4"/>
      <c r="N52" s="233" t="str">
        <f t="shared" si="20"/>
        <v>3.12 D_Digital Skills</v>
      </c>
      <c r="O52" s="231">
        <f t="shared" si="21"/>
        <v>0</v>
      </c>
      <c r="P52" s="45">
        <f t="shared" si="22"/>
        <v>0</v>
      </c>
      <c r="Q52" s="71">
        <f t="shared" si="23"/>
        <v>0</v>
      </c>
      <c r="R52" s="69">
        <f t="shared" si="28"/>
        <v>0</v>
      </c>
      <c r="S52" s="4"/>
      <c r="T52" s="130"/>
      <c r="U52" s="76">
        <f t="shared" si="24"/>
        <v>0</v>
      </c>
      <c r="V52" s="4"/>
      <c r="X52" s="76">
        <f t="shared" si="25"/>
        <v>0</v>
      </c>
      <c r="Y52" s="4"/>
      <c r="AA52" s="76">
        <f t="shared" si="26"/>
        <v>0</v>
      </c>
      <c r="AB52" s="129"/>
      <c r="AF52" s="84">
        <f t="shared" si="7"/>
        <v>0</v>
      </c>
      <c r="AG52" s="85"/>
      <c r="AH52" s="84">
        <f t="shared" si="8"/>
        <v>0</v>
      </c>
    </row>
    <row r="53" spans="2:34" x14ac:dyDescent="0.35">
      <c r="B53" s="40">
        <v>0</v>
      </c>
      <c r="D53" s="233" t="s">
        <v>159</v>
      </c>
      <c r="E53" s="231"/>
      <c r="F53" s="45"/>
      <c r="G53" s="59"/>
      <c r="H53" s="57">
        <f t="shared" si="27"/>
        <v>0</v>
      </c>
      <c r="I53" s="4"/>
      <c r="K53" s="4"/>
      <c r="L53" s="232"/>
      <c r="M53" s="4"/>
      <c r="N53" s="233" t="str">
        <f t="shared" si="20"/>
        <v>3.13 V_Social media</v>
      </c>
      <c r="O53" s="231">
        <f t="shared" si="21"/>
        <v>0</v>
      </c>
      <c r="P53" s="45">
        <f t="shared" si="22"/>
        <v>0</v>
      </c>
      <c r="Q53" s="71">
        <f t="shared" si="23"/>
        <v>0</v>
      </c>
      <c r="R53" s="69">
        <f t="shared" si="28"/>
        <v>0</v>
      </c>
      <c r="S53" s="4"/>
      <c r="T53" s="130"/>
      <c r="U53" s="76">
        <f t="shared" si="24"/>
        <v>0</v>
      </c>
      <c r="V53" s="4"/>
      <c r="X53" s="76">
        <f t="shared" si="25"/>
        <v>0</v>
      </c>
      <c r="Y53" s="4"/>
      <c r="AA53" s="76">
        <f t="shared" si="26"/>
        <v>0</v>
      </c>
      <c r="AB53" s="129"/>
      <c r="AF53" s="84">
        <f t="shared" si="7"/>
        <v>0</v>
      </c>
      <c r="AG53" s="85"/>
      <c r="AH53" s="84">
        <f t="shared" si="8"/>
        <v>0</v>
      </c>
    </row>
    <row r="54" spans="2:34" x14ac:dyDescent="0.35">
      <c r="B54" s="40">
        <v>0</v>
      </c>
      <c r="D54" s="233" t="s">
        <v>160</v>
      </c>
      <c r="E54" s="231"/>
      <c r="F54" s="45"/>
      <c r="G54" s="59"/>
      <c r="H54" s="57">
        <f t="shared" si="27"/>
        <v>0</v>
      </c>
      <c r="I54" s="4"/>
      <c r="K54" s="4"/>
      <c r="L54" s="232"/>
      <c r="M54" s="4"/>
      <c r="N54" s="233" t="str">
        <f t="shared" si="20"/>
        <v>3.14 V_Tailoring (seamstresses)</v>
      </c>
      <c r="O54" s="231">
        <f t="shared" si="21"/>
        <v>0</v>
      </c>
      <c r="P54" s="45">
        <f t="shared" si="22"/>
        <v>0</v>
      </c>
      <c r="Q54" s="71">
        <f t="shared" si="23"/>
        <v>0</v>
      </c>
      <c r="R54" s="69">
        <f t="shared" si="28"/>
        <v>0</v>
      </c>
      <c r="S54" s="4"/>
      <c r="T54" s="130"/>
      <c r="U54" s="76">
        <f t="shared" si="24"/>
        <v>0</v>
      </c>
      <c r="V54" s="4"/>
      <c r="X54" s="76">
        <f t="shared" si="25"/>
        <v>0</v>
      </c>
      <c r="Y54" s="4"/>
      <c r="AA54" s="76">
        <f t="shared" si="26"/>
        <v>0</v>
      </c>
      <c r="AB54" s="129"/>
      <c r="AF54" s="84">
        <f t="shared" si="7"/>
        <v>0</v>
      </c>
      <c r="AG54" s="85"/>
      <c r="AH54" s="84">
        <f t="shared" si="8"/>
        <v>0</v>
      </c>
    </row>
    <row r="55" spans="2:34" x14ac:dyDescent="0.35">
      <c r="B55" s="40">
        <v>0</v>
      </c>
      <c r="D55" s="233" t="s">
        <v>161</v>
      </c>
      <c r="E55" s="231"/>
      <c r="F55" s="45"/>
      <c r="G55" s="59"/>
      <c r="H55" s="57">
        <f t="shared" si="27"/>
        <v>0</v>
      </c>
      <c r="I55" s="4"/>
      <c r="K55" s="4"/>
      <c r="L55" s="232"/>
      <c r="M55" s="4"/>
      <c r="N55" s="233" t="str">
        <f t="shared" si="20"/>
        <v>3.15 V_Forklift and warehouses</v>
      </c>
      <c r="O55" s="231">
        <f t="shared" si="21"/>
        <v>0</v>
      </c>
      <c r="P55" s="45">
        <f t="shared" si="22"/>
        <v>0</v>
      </c>
      <c r="Q55" s="71">
        <f t="shared" si="23"/>
        <v>0</v>
      </c>
      <c r="R55" s="69">
        <f t="shared" si="28"/>
        <v>0</v>
      </c>
      <c r="S55" s="4"/>
      <c r="T55" s="130"/>
      <c r="U55" s="76">
        <f t="shared" si="24"/>
        <v>0</v>
      </c>
      <c r="V55" s="4"/>
      <c r="X55" s="76">
        <f t="shared" si="25"/>
        <v>0</v>
      </c>
      <c r="Y55" s="4"/>
      <c r="AA55" s="76">
        <f t="shared" si="26"/>
        <v>0</v>
      </c>
      <c r="AB55" s="129"/>
      <c r="AF55" s="84">
        <f t="shared" si="7"/>
        <v>0</v>
      </c>
      <c r="AG55" s="85"/>
      <c r="AH55" s="84">
        <f t="shared" si="8"/>
        <v>0</v>
      </c>
    </row>
    <row r="56" spans="2:34" x14ac:dyDescent="0.35">
      <c r="B56" s="40">
        <v>0</v>
      </c>
      <c r="D56" s="233" t="s">
        <v>162</v>
      </c>
      <c r="E56" s="231"/>
      <c r="F56" s="45"/>
      <c r="G56" s="59"/>
      <c r="H56" s="57">
        <f t="shared" si="27"/>
        <v>0</v>
      </c>
      <c r="I56" s="4"/>
      <c r="K56" s="4"/>
      <c r="L56" s="232"/>
      <c r="M56" s="4"/>
      <c r="N56" s="233" t="str">
        <f t="shared" si="20"/>
        <v>3.16 V_The individual mass event security course</v>
      </c>
      <c r="O56" s="231">
        <f t="shared" si="21"/>
        <v>0</v>
      </c>
      <c r="P56" s="45">
        <f t="shared" si="22"/>
        <v>0</v>
      </c>
      <c r="Q56" s="71">
        <f t="shared" si="23"/>
        <v>0</v>
      </c>
      <c r="R56" s="69">
        <f t="shared" si="28"/>
        <v>0</v>
      </c>
      <c r="S56" s="4"/>
      <c r="T56" s="130"/>
      <c r="U56" s="76">
        <f t="shared" si="24"/>
        <v>0</v>
      </c>
      <c r="V56" s="4"/>
      <c r="X56" s="76">
        <f t="shared" si="25"/>
        <v>0</v>
      </c>
      <c r="Y56" s="4"/>
      <c r="AA56" s="76">
        <f t="shared" si="26"/>
        <v>0</v>
      </c>
      <c r="AB56" s="129"/>
      <c r="AF56" s="84">
        <f t="shared" si="7"/>
        <v>0</v>
      </c>
      <c r="AG56" s="85"/>
      <c r="AH56" s="84">
        <f t="shared" si="8"/>
        <v>0</v>
      </c>
    </row>
    <row r="57" spans="2:34" x14ac:dyDescent="0.35">
      <c r="B57" s="40">
        <v>0</v>
      </c>
      <c r="D57" s="233" t="s">
        <v>163</v>
      </c>
      <c r="E57" s="231"/>
      <c r="F57" s="45"/>
      <c r="G57" s="59"/>
      <c r="H57" s="57">
        <f t="shared" si="27"/>
        <v>0</v>
      </c>
      <c r="I57" s="4"/>
      <c r="K57" s="4"/>
      <c r="L57" s="232"/>
      <c r="M57" s="4"/>
      <c r="N57" s="233" t="str">
        <f t="shared" si="20"/>
        <v>3.17 V_Driver's License Special Vehicle</v>
      </c>
      <c r="O57" s="231">
        <f t="shared" si="21"/>
        <v>0</v>
      </c>
      <c r="P57" s="45">
        <f t="shared" si="22"/>
        <v>0</v>
      </c>
      <c r="Q57" s="71">
        <f t="shared" si="23"/>
        <v>0</v>
      </c>
      <c r="R57" s="69">
        <f t="shared" si="28"/>
        <v>0</v>
      </c>
      <c r="S57" s="4"/>
      <c r="T57" s="130"/>
      <c r="U57" s="76">
        <f t="shared" si="24"/>
        <v>0</v>
      </c>
      <c r="V57" s="4"/>
      <c r="X57" s="76">
        <f t="shared" si="25"/>
        <v>0</v>
      </c>
      <c r="Y57" s="4"/>
      <c r="AA57" s="76">
        <f t="shared" si="26"/>
        <v>0</v>
      </c>
      <c r="AB57" s="129"/>
      <c r="AF57" s="84">
        <f t="shared" si="7"/>
        <v>0</v>
      </c>
      <c r="AG57" s="85"/>
      <c r="AH57" s="84">
        <f t="shared" si="8"/>
        <v>0</v>
      </c>
    </row>
    <row r="58" spans="2:34" x14ac:dyDescent="0.35">
      <c r="B58" s="40">
        <v>0</v>
      </c>
      <c r="D58" s="233" t="s">
        <v>164</v>
      </c>
      <c r="E58" s="231"/>
      <c r="F58" s="45"/>
      <c r="G58" s="59"/>
      <c r="H58" s="57">
        <f t="shared" si="27"/>
        <v>0</v>
      </c>
      <c r="I58" s="4"/>
      <c r="K58" s="4"/>
      <c r="L58" s="232"/>
      <c r="M58" s="4"/>
      <c r="N58" s="233" t="str">
        <f t="shared" si="20"/>
        <v>3.18 V_Sisters of PCK (care sector)</v>
      </c>
      <c r="O58" s="231">
        <f t="shared" si="21"/>
        <v>0</v>
      </c>
      <c r="P58" s="45">
        <f t="shared" si="22"/>
        <v>0</v>
      </c>
      <c r="Q58" s="71">
        <f t="shared" si="23"/>
        <v>0</v>
      </c>
      <c r="R58" s="69">
        <f t="shared" si="28"/>
        <v>0</v>
      </c>
      <c r="S58" s="4"/>
      <c r="T58" s="130"/>
      <c r="U58" s="76">
        <f t="shared" si="24"/>
        <v>0</v>
      </c>
      <c r="V58" s="4"/>
      <c r="X58" s="76">
        <f t="shared" si="25"/>
        <v>0</v>
      </c>
      <c r="Y58" s="4"/>
      <c r="AA58" s="76">
        <f t="shared" si="26"/>
        <v>0</v>
      </c>
      <c r="AB58" s="129"/>
      <c r="AF58" s="84">
        <f t="shared" si="7"/>
        <v>0</v>
      </c>
      <c r="AG58" s="85"/>
      <c r="AH58" s="84">
        <f t="shared" si="8"/>
        <v>0</v>
      </c>
    </row>
    <row r="59" spans="2:34" x14ac:dyDescent="0.35">
      <c r="B59" s="40">
        <v>0</v>
      </c>
      <c r="D59" s="233" t="s">
        <v>165</v>
      </c>
      <c r="E59" s="231"/>
      <c r="F59" s="45"/>
      <c r="G59" s="59"/>
      <c r="H59" s="57">
        <f t="shared" si="27"/>
        <v>0</v>
      </c>
      <c r="I59" s="4"/>
      <c r="K59" s="4"/>
      <c r="L59" s="232"/>
      <c r="M59" s="4"/>
      <c r="N59" s="233" t="str">
        <f t="shared" si="20"/>
        <v>3.19 V_Kindergarten assistant</v>
      </c>
      <c r="O59" s="231">
        <f t="shared" si="21"/>
        <v>0</v>
      </c>
      <c r="P59" s="45">
        <f t="shared" si="22"/>
        <v>0</v>
      </c>
      <c r="Q59" s="71">
        <f t="shared" si="23"/>
        <v>0</v>
      </c>
      <c r="R59" s="69">
        <f t="shared" si="28"/>
        <v>0</v>
      </c>
      <c r="S59" s="4"/>
      <c r="T59" s="130"/>
      <c r="U59" s="76">
        <f t="shared" si="24"/>
        <v>0</v>
      </c>
      <c r="V59" s="4"/>
      <c r="X59" s="76">
        <f t="shared" si="25"/>
        <v>0</v>
      </c>
      <c r="Y59" s="4"/>
      <c r="AA59" s="76">
        <f t="shared" si="26"/>
        <v>0</v>
      </c>
      <c r="AB59" s="129"/>
      <c r="AF59" s="84">
        <f t="shared" si="7"/>
        <v>0</v>
      </c>
      <c r="AG59" s="85"/>
      <c r="AH59" s="84">
        <f t="shared" si="8"/>
        <v>0</v>
      </c>
    </row>
    <row r="60" spans="2:34" x14ac:dyDescent="0.35">
      <c r="B60" s="40">
        <v>0</v>
      </c>
      <c r="D60" s="233" t="s">
        <v>166</v>
      </c>
      <c r="E60" s="231"/>
      <c r="F60" s="45"/>
      <c r="G60" s="59"/>
      <c r="H60" s="57">
        <f t="shared" si="27"/>
        <v>0</v>
      </c>
      <c r="I60" s="4"/>
      <c r="K60" s="4"/>
      <c r="L60" s="232"/>
      <c r="M60" s="4"/>
      <c r="N60" s="233" t="str">
        <f t="shared" si="20"/>
        <v>3.20 V_Teachers' Assistant</v>
      </c>
      <c r="O60" s="231">
        <f t="shared" si="21"/>
        <v>0</v>
      </c>
      <c r="P60" s="45">
        <f t="shared" si="22"/>
        <v>0</v>
      </c>
      <c r="Q60" s="71">
        <f t="shared" si="23"/>
        <v>0</v>
      </c>
      <c r="R60" s="69">
        <f t="shared" si="28"/>
        <v>0</v>
      </c>
      <c r="S60" s="4"/>
      <c r="T60" s="130"/>
      <c r="U60" s="76">
        <f t="shared" si="24"/>
        <v>0</v>
      </c>
      <c r="V60" s="4"/>
      <c r="X60" s="76">
        <f t="shared" si="25"/>
        <v>0</v>
      </c>
      <c r="Y60" s="4"/>
      <c r="AA60" s="76">
        <f t="shared" si="26"/>
        <v>0</v>
      </c>
      <c r="AB60" s="129"/>
      <c r="AF60" s="84">
        <f t="shared" si="7"/>
        <v>0</v>
      </c>
      <c r="AG60" s="85"/>
      <c r="AH60" s="84">
        <f t="shared" si="8"/>
        <v>0</v>
      </c>
    </row>
    <row r="61" spans="2:34" x14ac:dyDescent="0.35">
      <c r="B61" s="40">
        <v>0</v>
      </c>
      <c r="D61" s="233" t="s">
        <v>167</v>
      </c>
      <c r="E61" s="231"/>
      <c r="F61" s="45"/>
      <c r="G61" s="59"/>
      <c r="H61" s="57">
        <f t="shared" si="27"/>
        <v>0</v>
      </c>
      <c r="I61" s="4"/>
      <c r="K61" s="4"/>
      <c r="L61" s="232"/>
      <c r="M61" s="4"/>
      <c r="N61" s="233" t="str">
        <f t="shared" si="20"/>
        <v>3.21 V_Accounting courses</v>
      </c>
      <c r="O61" s="231">
        <f t="shared" si="21"/>
        <v>0</v>
      </c>
      <c r="P61" s="45">
        <f t="shared" si="22"/>
        <v>0</v>
      </c>
      <c r="Q61" s="71">
        <f t="shared" si="23"/>
        <v>0</v>
      </c>
      <c r="R61" s="69">
        <f t="shared" si="28"/>
        <v>0</v>
      </c>
      <c r="S61" s="4"/>
      <c r="T61" s="130"/>
      <c r="U61" s="76">
        <f t="shared" si="24"/>
        <v>0</v>
      </c>
      <c r="V61" s="4"/>
      <c r="X61" s="76">
        <f t="shared" si="25"/>
        <v>0</v>
      </c>
      <c r="Y61" s="4"/>
      <c r="AA61" s="76">
        <f t="shared" si="26"/>
        <v>0</v>
      </c>
      <c r="AB61" s="129"/>
      <c r="AF61" s="84">
        <f t="shared" si="7"/>
        <v>0</v>
      </c>
      <c r="AG61" s="85"/>
      <c r="AH61" s="84">
        <f t="shared" si="8"/>
        <v>0</v>
      </c>
    </row>
    <row r="62" spans="2:34" x14ac:dyDescent="0.35">
      <c r="B62" s="40">
        <v>0</v>
      </c>
      <c r="D62" s="233" t="s">
        <v>168</v>
      </c>
      <c r="E62" s="231"/>
      <c r="F62" s="45"/>
      <c r="G62" s="59"/>
      <c r="H62" s="57">
        <f t="shared" si="27"/>
        <v>0</v>
      </c>
      <c r="I62" s="4"/>
      <c r="K62" s="4"/>
      <c r="L62" s="232"/>
      <c r="M62" s="4"/>
      <c r="N62" s="233" t="str">
        <f t="shared" si="20"/>
        <v>3.22 V_HR and payrol</v>
      </c>
      <c r="O62" s="231">
        <f t="shared" si="21"/>
        <v>0</v>
      </c>
      <c r="P62" s="45">
        <f t="shared" si="22"/>
        <v>0</v>
      </c>
      <c r="Q62" s="71">
        <f t="shared" si="23"/>
        <v>0</v>
      </c>
      <c r="R62" s="69">
        <f t="shared" si="28"/>
        <v>0</v>
      </c>
      <c r="S62" s="4"/>
      <c r="T62" s="130"/>
      <c r="U62" s="76">
        <f t="shared" si="24"/>
        <v>0</v>
      </c>
      <c r="V62" s="4"/>
      <c r="X62" s="76">
        <f t="shared" si="25"/>
        <v>0</v>
      </c>
      <c r="Y62" s="4"/>
      <c r="AA62" s="76">
        <f t="shared" si="26"/>
        <v>0</v>
      </c>
      <c r="AB62" s="129"/>
      <c r="AF62" s="84">
        <f t="shared" si="7"/>
        <v>0</v>
      </c>
      <c r="AG62" s="85"/>
      <c r="AH62" s="84">
        <f t="shared" si="8"/>
        <v>0</v>
      </c>
    </row>
    <row r="63" spans="2:34" x14ac:dyDescent="0.35">
      <c r="B63" s="40">
        <v>0</v>
      </c>
      <c r="D63" s="233" t="s">
        <v>169</v>
      </c>
      <c r="E63" s="231"/>
      <c r="F63" s="45"/>
      <c r="G63" s="59"/>
      <c r="H63" s="57">
        <f t="shared" si="27"/>
        <v>0</v>
      </c>
      <c r="I63" s="4"/>
      <c r="K63" s="4"/>
      <c r="L63" s="232"/>
      <c r="M63" s="4"/>
      <c r="N63" s="233" t="str">
        <f t="shared" si="20"/>
        <v>3.23 V_Medical Records Clerk</v>
      </c>
      <c r="O63" s="231">
        <f t="shared" si="21"/>
        <v>0</v>
      </c>
      <c r="P63" s="45">
        <f t="shared" si="22"/>
        <v>0</v>
      </c>
      <c r="Q63" s="71">
        <f t="shared" si="23"/>
        <v>0</v>
      </c>
      <c r="R63" s="69">
        <f t="shared" si="28"/>
        <v>0</v>
      </c>
      <c r="S63" s="4"/>
      <c r="T63" s="130"/>
      <c r="U63" s="76">
        <f t="shared" si="24"/>
        <v>0</v>
      </c>
      <c r="V63" s="4"/>
      <c r="X63" s="76">
        <f t="shared" si="25"/>
        <v>0</v>
      </c>
      <c r="Y63" s="4"/>
      <c r="AA63" s="76">
        <f t="shared" si="26"/>
        <v>0</v>
      </c>
      <c r="AB63" s="129"/>
      <c r="AF63" s="84">
        <f t="shared" si="7"/>
        <v>0</v>
      </c>
      <c r="AG63" s="85"/>
      <c r="AH63" s="84">
        <f t="shared" si="8"/>
        <v>0</v>
      </c>
    </row>
    <row r="64" spans="2:34" x14ac:dyDescent="0.35">
      <c r="B64" s="40">
        <v>0</v>
      </c>
      <c r="D64" s="233" t="s">
        <v>170</v>
      </c>
      <c r="E64" s="231"/>
      <c r="F64" s="45"/>
      <c r="G64" s="59"/>
      <c r="H64" s="57">
        <f t="shared" si="27"/>
        <v>0</v>
      </c>
      <c r="I64" s="4"/>
      <c r="K64" s="4"/>
      <c r="L64" s="232"/>
      <c r="M64" s="4"/>
      <c r="N64" s="233" t="str">
        <f t="shared" si="20"/>
        <v>3.24 V_Human Resources</v>
      </c>
      <c r="O64" s="231">
        <f t="shared" si="21"/>
        <v>0</v>
      </c>
      <c r="P64" s="45">
        <f t="shared" si="22"/>
        <v>0</v>
      </c>
      <c r="Q64" s="71">
        <f t="shared" si="23"/>
        <v>0</v>
      </c>
      <c r="R64" s="69">
        <f t="shared" si="28"/>
        <v>0</v>
      </c>
      <c r="S64" s="4"/>
      <c r="T64" s="130"/>
      <c r="U64" s="76">
        <f t="shared" si="24"/>
        <v>0</v>
      </c>
      <c r="V64" s="4"/>
      <c r="X64" s="76">
        <f t="shared" si="25"/>
        <v>0</v>
      </c>
      <c r="Y64" s="4"/>
      <c r="AA64" s="76">
        <f t="shared" si="26"/>
        <v>0</v>
      </c>
      <c r="AB64" s="129"/>
      <c r="AF64" s="84">
        <f t="shared" si="7"/>
        <v>0</v>
      </c>
      <c r="AG64" s="85"/>
      <c r="AH64" s="84">
        <f t="shared" si="8"/>
        <v>0</v>
      </c>
    </row>
    <row r="65" spans="2:34" x14ac:dyDescent="0.35">
      <c r="B65" s="40">
        <v>0</v>
      </c>
      <c r="D65" s="233" t="s">
        <v>171</v>
      </c>
      <c r="E65" s="231"/>
      <c r="F65" s="45"/>
      <c r="G65" s="59"/>
      <c r="H65" s="57">
        <f t="shared" si="27"/>
        <v>0</v>
      </c>
      <c r="I65" s="4"/>
      <c r="K65" s="4"/>
      <c r="L65" s="232"/>
      <c r="M65" s="4"/>
      <c r="N65" s="233" t="str">
        <f t="shared" si="20"/>
        <v>3.25 V_Beauty sector</v>
      </c>
      <c r="O65" s="231">
        <f t="shared" si="21"/>
        <v>0</v>
      </c>
      <c r="P65" s="45">
        <f t="shared" si="22"/>
        <v>0</v>
      </c>
      <c r="Q65" s="71">
        <f t="shared" si="23"/>
        <v>0</v>
      </c>
      <c r="R65" s="69">
        <f t="shared" si="28"/>
        <v>0</v>
      </c>
      <c r="S65" s="4"/>
      <c r="T65" s="130"/>
      <c r="U65" s="76">
        <f t="shared" si="24"/>
        <v>0</v>
      </c>
      <c r="V65" s="4"/>
      <c r="X65" s="76">
        <f t="shared" si="25"/>
        <v>0</v>
      </c>
      <c r="Y65" s="4"/>
      <c r="AA65" s="76">
        <f t="shared" si="26"/>
        <v>0</v>
      </c>
      <c r="AB65" s="129"/>
      <c r="AF65" s="84">
        <f t="shared" si="7"/>
        <v>0</v>
      </c>
      <c r="AG65" s="85"/>
      <c r="AH65" s="84">
        <f t="shared" si="8"/>
        <v>0</v>
      </c>
    </row>
    <row r="66" spans="2:34" x14ac:dyDescent="0.35">
      <c r="B66" s="40">
        <v>0</v>
      </c>
      <c r="D66" s="233" t="s">
        <v>172</v>
      </c>
      <c r="E66" s="231"/>
      <c r="F66" s="45"/>
      <c r="G66" s="59"/>
      <c r="H66" s="57">
        <f t="shared" si="27"/>
        <v>0</v>
      </c>
      <c r="I66" s="4"/>
      <c r="K66" s="4"/>
      <c r="L66" s="232"/>
      <c r="M66" s="4"/>
      <c r="N66" s="233" t="str">
        <f t="shared" si="20"/>
        <v>3.26 V_Physiotherapist</v>
      </c>
      <c r="O66" s="231">
        <f t="shared" si="21"/>
        <v>0</v>
      </c>
      <c r="P66" s="45">
        <f t="shared" si="22"/>
        <v>0</v>
      </c>
      <c r="Q66" s="71">
        <f t="shared" si="23"/>
        <v>0</v>
      </c>
      <c r="R66" s="69">
        <f t="shared" si="28"/>
        <v>0</v>
      </c>
      <c r="S66" s="4"/>
      <c r="T66" s="130"/>
      <c r="U66" s="76">
        <f t="shared" si="24"/>
        <v>0</v>
      </c>
      <c r="V66" s="4"/>
      <c r="X66" s="76">
        <f t="shared" si="25"/>
        <v>0</v>
      </c>
      <c r="Y66" s="4"/>
      <c r="AA66" s="76">
        <f t="shared" si="26"/>
        <v>0</v>
      </c>
      <c r="AB66" s="129"/>
      <c r="AF66" s="84">
        <f t="shared" si="7"/>
        <v>0</v>
      </c>
      <c r="AG66" s="85"/>
      <c r="AH66" s="84">
        <f t="shared" si="8"/>
        <v>0</v>
      </c>
    </row>
    <row r="67" spans="2:34" x14ac:dyDescent="0.35">
      <c r="B67" s="40">
        <v>0</v>
      </c>
      <c r="D67" s="233" t="s">
        <v>173</v>
      </c>
      <c r="E67" s="231"/>
      <c r="F67" s="45"/>
      <c r="G67" s="59"/>
      <c r="H67" s="57">
        <f t="shared" si="27"/>
        <v>0</v>
      </c>
      <c r="I67" s="4"/>
      <c r="K67" s="4"/>
      <c r="L67" s="232"/>
      <c r="M67" s="4"/>
      <c r="N67" s="233" t="str">
        <f t="shared" si="20"/>
        <v>3.27 V_Bartending / waiter</v>
      </c>
      <c r="O67" s="231">
        <f t="shared" si="21"/>
        <v>0</v>
      </c>
      <c r="P67" s="45">
        <f t="shared" si="22"/>
        <v>0</v>
      </c>
      <c r="Q67" s="71">
        <f t="shared" si="23"/>
        <v>0</v>
      </c>
      <c r="R67" s="69">
        <f t="shared" si="28"/>
        <v>0</v>
      </c>
      <c r="S67" s="4"/>
      <c r="T67" s="130"/>
      <c r="U67" s="76">
        <f t="shared" si="24"/>
        <v>0</v>
      </c>
      <c r="V67" s="4"/>
      <c r="X67" s="76">
        <f t="shared" si="25"/>
        <v>0</v>
      </c>
      <c r="Y67" s="4"/>
      <c r="AA67" s="76">
        <f t="shared" si="26"/>
        <v>0</v>
      </c>
      <c r="AB67" s="129"/>
      <c r="AF67" s="84">
        <f t="shared" si="7"/>
        <v>0</v>
      </c>
      <c r="AG67" s="85"/>
      <c r="AH67" s="84">
        <f t="shared" si="8"/>
        <v>0</v>
      </c>
    </row>
    <row r="68" spans="2:34" x14ac:dyDescent="0.35">
      <c r="B68" s="40">
        <v>0</v>
      </c>
      <c r="D68" s="233" t="s">
        <v>174</v>
      </c>
      <c r="E68" s="231"/>
      <c r="F68" s="45"/>
      <c r="G68" s="59"/>
      <c r="H68" s="57">
        <f t="shared" si="27"/>
        <v>0</v>
      </c>
      <c r="I68" s="4"/>
      <c r="K68" s="4"/>
      <c r="L68" s="232"/>
      <c r="M68" s="4"/>
      <c r="N68" s="233" t="str">
        <f t="shared" si="20"/>
        <v>3.28 V_Cooking</v>
      </c>
      <c r="O68" s="231">
        <f t="shared" si="21"/>
        <v>0</v>
      </c>
      <c r="P68" s="45">
        <f t="shared" si="22"/>
        <v>0</v>
      </c>
      <c r="Q68" s="71">
        <f t="shared" si="23"/>
        <v>0</v>
      </c>
      <c r="R68" s="69">
        <f t="shared" si="28"/>
        <v>0</v>
      </c>
      <c r="S68" s="4"/>
      <c r="T68" s="130"/>
      <c r="U68" s="76">
        <f t="shared" si="24"/>
        <v>0</v>
      </c>
      <c r="V68" s="4"/>
      <c r="X68" s="76">
        <f t="shared" si="25"/>
        <v>0</v>
      </c>
      <c r="Y68" s="4"/>
      <c r="AA68" s="76">
        <f t="shared" si="26"/>
        <v>0</v>
      </c>
      <c r="AB68" s="129"/>
      <c r="AF68" s="84">
        <f t="shared" si="7"/>
        <v>0</v>
      </c>
      <c r="AG68" s="85"/>
      <c r="AH68" s="84">
        <f t="shared" si="8"/>
        <v>0</v>
      </c>
    </row>
    <row r="69" spans="2:34" x14ac:dyDescent="0.35">
      <c r="B69" s="40">
        <v>0</v>
      </c>
      <c r="D69" s="233" t="s">
        <v>175</v>
      </c>
      <c r="E69" s="231"/>
      <c r="F69" s="45"/>
      <c r="G69" s="59"/>
      <c r="H69" s="57">
        <f t="shared" si="27"/>
        <v>0</v>
      </c>
      <c r="I69" s="4"/>
      <c r="K69" s="4"/>
      <c r="L69" s="232"/>
      <c r="M69" s="4"/>
      <c r="N69" s="233" t="str">
        <f t="shared" si="20"/>
        <v>3.29 V_Confectioner</v>
      </c>
      <c r="O69" s="231">
        <f t="shared" si="21"/>
        <v>0</v>
      </c>
      <c r="P69" s="45">
        <f t="shared" si="22"/>
        <v>0</v>
      </c>
      <c r="Q69" s="71">
        <f t="shared" si="23"/>
        <v>0</v>
      </c>
      <c r="R69" s="69">
        <f t="shared" si="28"/>
        <v>0</v>
      </c>
      <c r="S69" s="4"/>
      <c r="T69" s="130"/>
      <c r="U69" s="76">
        <f t="shared" si="24"/>
        <v>0</v>
      </c>
      <c r="V69" s="4"/>
      <c r="X69" s="76">
        <f t="shared" si="25"/>
        <v>0</v>
      </c>
      <c r="Y69" s="4"/>
      <c r="AA69" s="76">
        <f t="shared" si="26"/>
        <v>0</v>
      </c>
      <c r="AB69" s="129"/>
      <c r="AF69" s="84">
        <f t="shared" si="7"/>
        <v>0</v>
      </c>
      <c r="AG69" s="85"/>
      <c r="AH69" s="84">
        <f t="shared" si="8"/>
        <v>0</v>
      </c>
    </row>
    <row r="70" spans="2:34" x14ac:dyDescent="0.35">
      <c r="B70" s="40">
        <v>0</v>
      </c>
      <c r="D70" s="233" t="s">
        <v>176</v>
      </c>
      <c r="E70" s="231"/>
      <c r="F70" s="45"/>
      <c r="G70" s="59"/>
      <c r="H70" s="57">
        <f t="shared" si="27"/>
        <v>0</v>
      </c>
      <c r="I70" s="4"/>
      <c r="K70" s="4"/>
      <c r="L70" s="232"/>
      <c r="M70" s="4"/>
      <c r="N70" s="233" t="str">
        <f t="shared" si="20"/>
        <v>3.30 V_Floral Specialist</v>
      </c>
      <c r="O70" s="231">
        <f t="shared" si="21"/>
        <v>0</v>
      </c>
      <c r="P70" s="45">
        <f t="shared" si="22"/>
        <v>0</v>
      </c>
      <c r="Q70" s="71">
        <f t="shared" si="23"/>
        <v>0</v>
      </c>
      <c r="R70" s="69">
        <f t="shared" si="28"/>
        <v>0</v>
      </c>
      <c r="S70" s="4"/>
      <c r="T70" s="130"/>
      <c r="U70" s="76">
        <f t="shared" si="24"/>
        <v>0</v>
      </c>
      <c r="V70" s="4"/>
      <c r="X70" s="76">
        <f t="shared" si="25"/>
        <v>0</v>
      </c>
      <c r="Y70" s="4"/>
      <c r="AA70" s="76">
        <f t="shared" si="26"/>
        <v>0</v>
      </c>
      <c r="AB70" s="129"/>
      <c r="AF70" s="84">
        <f t="shared" si="7"/>
        <v>0</v>
      </c>
      <c r="AG70" s="85"/>
      <c r="AH70" s="84">
        <f t="shared" si="8"/>
        <v>0</v>
      </c>
    </row>
    <row r="71" spans="2:34" x14ac:dyDescent="0.35">
      <c r="B71" s="40">
        <v>0</v>
      </c>
      <c r="D71" s="233" t="s">
        <v>177</v>
      </c>
      <c r="E71" s="231"/>
      <c r="F71" s="45"/>
      <c r="G71" s="59"/>
      <c r="H71" s="57">
        <f t="shared" si="27"/>
        <v>0</v>
      </c>
      <c r="I71" s="4"/>
      <c r="K71" s="4"/>
      <c r="L71" s="232"/>
      <c r="M71" s="4"/>
      <c r="N71" s="233" t="str">
        <f t="shared" si="20"/>
        <v>3.31 V_Welding Specialist</v>
      </c>
      <c r="O71" s="231">
        <f t="shared" si="21"/>
        <v>0</v>
      </c>
      <c r="P71" s="45">
        <f t="shared" si="22"/>
        <v>0</v>
      </c>
      <c r="Q71" s="71">
        <f t="shared" si="23"/>
        <v>0</v>
      </c>
      <c r="R71" s="69">
        <f t="shared" si="28"/>
        <v>0</v>
      </c>
      <c r="S71" s="4"/>
      <c r="T71" s="130"/>
      <c r="U71" s="76">
        <f t="shared" si="24"/>
        <v>0</v>
      </c>
      <c r="V71" s="4"/>
      <c r="X71" s="76">
        <f t="shared" si="25"/>
        <v>0</v>
      </c>
      <c r="Y71" s="4"/>
      <c r="AA71" s="76">
        <f t="shared" si="26"/>
        <v>0</v>
      </c>
      <c r="AB71" s="129"/>
      <c r="AF71" s="84">
        <f t="shared" si="7"/>
        <v>0</v>
      </c>
      <c r="AG71" s="85"/>
      <c r="AH71" s="84">
        <f t="shared" si="8"/>
        <v>0</v>
      </c>
    </row>
    <row r="72" spans="2:34" x14ac:dyDescent="0.35">
      <c r="B72" s="40">
        <v>0</v>
      </c>
      <c r="D72" s="233"/>
      <c r="E72" s="231"/>
      <c r="F72" s="45"/>
      <c r="G72" s="59"/>
      <c r="H72" s="57">
        <f t="shared" si="27"/>
        <v>0</v>
      </c>
      <c r="I72" s="4"/>
      <c r="K72" s="4"/>
      <c r="L72" s="232"/>
      <c r="M72" s="4"/>
      <c r="N72" s="233">
        <f t="shared" si="20"/>
        <v>0</v>
      </c>
      <c r="O72" s="231">
        <f t="shared" si="21"/>
        <v>0</v>
      </c>
      <c r="P72" s="45">
        <f t="shared" si="22"/>
        <v>0</v>
      </c>
      <c r="Q72" s="71">
        <f t="shared" si="23"/>
        <v>0</v>
      </c>
      <c r="R72" s="69">
        <f t="shared" si="28"/>
        <v>0</v>
      </c>
      <c r="S72" s="4"/>
      <c r="T72" s="130"/>
      <c r="U72" s="76">
        <f t="shared" si="24"/>
        <v>0</v>
      </c>
      <c r="V72" s="4"/>
      <c r="X72" s="76">
        <f t="shared" si="25"/>
        <v>0</v>
      </c>
      <c r="Y72" s="4"/>
      <c r="AA72" s="76">
        <f t="shared" si="26"/>
        <v>0</v>
      </c>
      <c r="AB72" s="129"/>
      <c r="AF72" s="84">
        <f t="shared" si="7"/>
        <v>0</v>
      </c>
      <c r="AG72" s="85"/>
      <c r="AH72" s="84">
        <f t="shared" si="8"/>
        <v>0</v>
      </c>
    </row>
    <row r="73" spans="2:34" x14ac:dyDescent="0.35">
      <c r="B73" s="40">
        <v>0</v>
      </c>
      <c r="D73" s="233"/>
      <c r="E73" s="231"/>
      <c r="F73" s="45"/>
      <c r="G73" s="59"/>
      <c r="H73" s="57">
        <f t="shared" si="27"/>
        <v>0</v>
      </c>
      <c r="I73" s="4"/>
      <c r="K73" s="4"/>
      <c r="L73" s="232"/>
      <c r="M73" s="4"/>
      <c r="N73" s="233">
        <f t="shared" si="20"/>
        <v>0</v>
      </c>
      <c r="O73" s="231">
        <f t="shared" si="21"/>
        <v>0</v>
      </c>
      <c r="P73" s="45">
        <f t="shared" si="22"/>
        <v>0</v>
      </c>
      <c r="Q73" s="71">
        <f t="shared" si="23"/>
        <v>0</v>
      </c>
      <c r="R73" s="69">
        <f t="shared" si="28"/>
        <v>0</v>
      </c>
      <c r="S73" s="4"/>
      <c r="T73" s="130"/>
      <c r="U73" s="76">
        <f t="shared" si="24"/>
        <v>0</v>
      </c>
      <c r="V73" s="4"/>
      <c r="X73" s="76">
        <f t="shared" si="25"/>
        <v>0</v>
      </c>
      <c r="Y73" s="4"/>
      <c r="AA73" s="76">
        <f t="shared" si="26"/>
        <v>0</v>
      </c>
      <c r="AB73" s="129"/>
      <c r="AF73" s="84">
        <f t="shared" si="7"/>
        <v>0</v>
      </c>
      <c r="AG73" s="85"/>
      <c r="AH73" s="84">
        <f t="shared" si="8"/>
        <v>0</v>
      </c>
    </row>
    <row r="74" spans="2:34" x14ac:dyDescent="0.35">
      <c r="B74" s="40">
        <v>0</v>
      </c>
      <c r="D74" s="233"/>
      <c r="E74" s="231"/>
      <c r="F74" s="45"/>
      <c r="G74" s="59"/>
      <c r="H74" s="57">
        <f t="shared" si="27"/>
        <v>0</v>
      </c>
      <c r="I74" s="4"/>
      <c r="K74" s="4"/>
      <c r="L74" s="232"/>
      <c r="M74" s="4"/>
      <c r="N74" s="233">
        <f t="shared" si="20"/>
        <v>0</v>
      </c>
      <c r="O74" s="231">
        <f t="shared" si="21"/>
        <v>0</v>
      </c>
      <c r="P74" s="45">
        <f t="shared" si="22"/>
        <v>0</v>
      </c>
      <c r="Q74" s="71">
        <f t="shared" si="23"/>
        <v>0</v>
      </c>
      <c r="R74" s="69">
        <f t="shared" si="28"/>
        <v>0</v>
      </c>
      <c r="S74" s="4"/>
      <c r="T74" s="130"/>
      <c r="U74" s="76">
        <f t="shared" si="24"/>
        <v>0</v>
      </c>
      <c r="V74" s="4"/>
      <c r="X74" s="76">
        <f t="shared" si="25"/>
        <v>0</v>
      </c>
      <c r="Y74" s="4"/>
      <c r="AA74" s="76">
        <f t="shared" si="26"/>
        <v>0</v>
      </c>
      <c r="AB74" s="129"/>
      <c r="AF74" s="84">
        <f t="shared" si="7"/>
        <v>0</v>
      </c>
      <c r="AG74" s="85"/>
      <c r="AH74" s="84">
        <f t="shared" si="8"/>
        <v>0</v>
      </c>
    </row>
    <row r="75" spans="2:34" x14ac:dyDescent="0.35">
      <c r="B75" s="40">
        <v>0</v>
      </c>
      <c r="D75" s="233"/>
      <c r="E75" s="231"/>
      <c r="F75" s="45"/>
      <c r="G75" s="59"/>
      <c r="H75" s="57">
        <f t="shared" si="27"/>
        <v>0</v>
      </c>
      <c r="I75" s="4"/>
      <c r="K75" s="4"/>
      <c r="L75" s="232"/>
      <c r="M75" s="4"/>
      <c r="N75" s="233">
        <f t="shared" si="20"/>
        <v>0</v>
      </c>
      <c r="O75" s="231">
        <f t="shared" si="21"/>
        <v>0</v>
      </c>
      <c r="P75" s="45">
        <f t="shared" si="22"/>
        <v>0</v>
      </c>
      <c r="Q75" s="71">
        <f t="shared" si="23"/>
        <v>0</v>
      </c>
      <c r="R75" s="69">
        <f t="shared" si="28"/>
        <v>0</v>
      </c>
      <c r="S75" s="4"/>
      <c r="T75" s="130"/>
      <c r="U75" s="76">
        <f t="shared" si="24"/>
        <v>0</v>
      </c>
      <c r="V75" s="4"/>
      <c r="X75" s="76">
        <f t="shared" si="25"/>
        <v>0</v>
      </c>
      <c r="Y75" s="4"/>
      <c r="AA75" s="76">
        <f t="shared" si="26"/>
        <v>0</v>
      </c>
      <c r="AB75" s="129"/>
      <c r="AF75" s="84">
        <f t="shared" si="7"/>
        <v>0</v>
      </c>
      <c r="AG75" s="85"/>
      <c r="AH75" s="84">
        <f t="shared" si="8"/>
        <v>0</v>
      </c>
    </row>
    <row r="76" spans="2:34" x14ac:dyDescent="0.35">
      <c r="B76" s="40">
        <v>0</v>
      </c>
      <c r="D76" s="233"/>
      <c r="E76" s="231"/>
      <c r="F76" s="45"/>
      <c r="G76" s="59"/>
      <c r="H76" s="57">
        <f t="shared" si="27"/>
        <v>0</v>
      </c>
      <c r="I76" s="4"/>
      <c r="K76" s="4"/>
      <c r="L76" s="232"/>
      <c r="M76" s="4"/>
      <c r="N76" s="233">
        <f t="shared" si="20"/>
        <v>0</v>
      </c>
      <c r="O76" s="231">
        <f t="shared" si="21"/>
        <v>0</v>
      </c>
      <c r="P76" s="45">
        <f t="shared" si="22"/>
        <v>0</v>
      </c>
      <c r="Q76" s="71">
        <f t="shared" si="23"/>
        <v>0</v>
      </c>
      <c r="R76" s="69">
        <f t="shared" si="28"/>
        <v>0</v>
      </c>
      <c r="S76" s="4"/>
      <c r="T76" s="130"/>
      <c r="U76" s="76">
        <f t="shared" si="24"/>
        <v>0</v>
      </c>
      <c r="V76" s="4"/>
      <c r="X76" s="76">
        <f t="shared" si="25"/>
        <v>0</v>
      </c>
      <c r="Y76" s="4"/>
      <c r="AA76" s="76">
        <f t="shared" si="26"/>
        <v>0</v>
      </c>
      <c r="AB76" s="129"/>
      <c r="AF76" s="84">
        <f t="shared" si="7"/>
        <v>0</v>
      </c>
      <c r="AG76" s="85"/>
      <c r="AH76" s="84">
        <f t="shared" si="8"/>
        <v>0</v>
      </c>
    </row>
    <row r="77" spans="2:34" x14ac:dyDescent="0.35">
      <c r="B77" s="40">
        <v>0</v>
      </c>
      <c r="D77" s="233"/>
      <c r="E77" s="231"/>
      <c r="F77" s="45"/>
      <c r="G77" s="59"/>
      <c r="H77" s="57">
        <f t="shared" si="27"/>
        <v>0</v>
      </c>
      <c r="I77" s="4"/>
      <c r="K77" s="4"/>
      <c r="L77" s="232"/>
      <c r="M77" s="4"/>
      <c r="N77" s="233">
        <f t="shared" si="20"/>
        <v>0</v>
      </c>
      <c r="O77" s="231">
        <f t="shared" si="21"/>
        <v>0</v>
      </c>
      <c r="P77" s="45">
        <f t="shared" si="22"/>
        <v>0</v>
      </c>
      <c r="Q77" s="71">
        <f t="shared" si="23"/>
        <v>0</v>
      </c>
      <c r="R77" s="69">
        <f t="shared" si="28"/>
        <v>0</v>
      </c>
      <c r="S77" s="4"/>
      <c r="T77" s="130"/>
      <c r="U77" s="76">
        <f t="shared" si="24"/>
        <v>0</v>
      </c>
      <c r="V77" s="4"/>
      <c r="X77" s="76">
        <f t="shared" si="25"/>
        <v>0</v>
      </c>
      <c r="Y77" s="4"/>
      <c r="AA77" s="76">
        <f t="shared" si="26"/>
        <v>0</v>
      </c>
      <c r="AB77" s="129"/>
      <c r="AF77" s="84">
        <f t="shared" si="7"/>
        <v>0</v>
      </c>
      <c r="AG77" s="85"/>
      <c r="AH77" s="84">
        <f t="shared" si="8"/>
        <v>0</v>
      </c>
    </row>
    <row r="78" spans="2:34" x14ac:dyDescent="0.35">
      <c r="B78" s="40">
        <v>0</v>
      </c>
      <c r="D78" s="233"/>
      <c r="E78" s="231"/>
      <c r="F78" s="45"/>
      <c r="G78" s="59"/>
      <c r="H78" s="57">
        <f t="shared" si="27"/>
        <v>0</v>
      </c>
      <c r="I78" s="4"/>
      <c r="K78" s="4"/>
      <c r="L78" s="232"/>
      <c r="M78" s="4"/>
      <c r="N78" s="233">
        <f t="shared" si="20"/>
        <v>0</v>
      </c>
      <c r="O78" s="231">
        <f t="shared" si="21"/>
        <v>0</v>
      </c>
      <c r="P78" s="45">
        <f t="shared" si="22"/>
        <v>0</v>
      </c>
      <c r="Q78" s="71">
        <f t="shared" si="23"/>
        <v>0</v>
      </c>
      <c r="R78" s="69">
        <f t="shared" si="28"/>
        <v>0</v>
      </c>
      <c r="S78" s="4"/>
      <c r="T78" s="130"/>
      <c r="U78" s="76">
        <f t="shared" si="24"/>
        <v>0</v>
      </c>
      <c r="V78" s="4"/>
      <c r="X78" s="76">
        <f t="shared" si="25"/>
        <v>0</v>
      </c>
      <c r="Y78" s="4"/>
      <c r="AA78" s="76">
        <f t="shared" si="26"/>
        <v>0</v>
      </c>
      <c r="AB78" s="129"/>
      <c r="AF78" s="84">
        <f t="shared" si="7"/>
        <v>0</v>
      </c>
      <c r="AG78" s="85"/>
      <c r="AH78" s="84">
        <f t="shared" si="8"/>
        <v>0</v>
      </c>
    </row>
    <row r="79" spans="2:34" x14ac:dyDescent="0.35">
      <c r="B79" s="40">
        <v>0</v>
      </c>
      <c r="D79" s="233"/>
      <c r="E79" s="231"/>
      <c r="F79" s="45"/>
      <c r="G79" s="59"/>
      <c r="H79" s="57">
        <f t="shared" si="27"/>
        <v>0</v>
      </c>
      <c r="I79" s="4"/>
      <c r="K79" s="4"/>
      <c r="L79" s="232"/>
      <c r="M79" s="4"/>
      <c r="N79" s="233">
        <f t="shared" si="20"/>
        <v>0</v>
      </c>
      <c r="O79" s="231">
        <f t="shared" si="21"/>
        <v>0</v>
      </c>
      <c r="P79" s="45">
        <f t="shared" si="22"/>
        <v>0</v>
      </c>
      <c r="Q79" s="71">
        <f t="shared" si="23"/>
        <v>0</v>
      </c>
      <c r="R79" s="69">
        <f t="shared" si="28"/>
        <v>0</v>
      </c>
      <c r="S79" s="4"/>
      <c r="T79" s="130"/>
      <c r="U79" s="76">
        <f t="shared" si="24"/>
        <v>0</v>
      </c>
      <c r="V79" s="4"/>
      <c r="X79" s="76">
        <f t="shared" si="25"/>
        <v>0</v>
      </c>
      <c r="Y79" s="4"/>
      <c r="AA79" s="76">
        <f t="shared" si="26"/>
        <v>0</v>
      </c>
      <c r="AB79" s="129"/>
      <c r="AF79" s="84">
        <f t="shared" si="7"/>
        <v>0</v>
      </c>
      <c r="AG79" s="85"/>
      <c r="AH79" s="84">
        <f t="shared" si="8"/>
        <v>0</v>
      </c>
    </row>
    <row r="80" spans="2:34" x14ac:dyDescent="0.35">
      <c r="B80" s="40">
        <v>0</v>
      </c>
      <c r="D80" s="233"/>
      <c r="E80" s="231"/>
      <c r="F80" s="45"/>
      <c r="G80" s="59"/>
      <c r="H80" s="57">
        <f t="shared" si="27"/>
        <v>0</v>
      </c>
      <c r="I80" s="4"/>
      <c r="K80" s="4"/>
      <c r="L80" s="232"/>
      <c r="M80" s="4"/>
      <c r="N80" s="233">
        <f>D80</f>
        <v>0</v>
      </c>
      <c r="O80" s="231">
        <f t="shared" si="21"/>
        <v>0</v>
      </c>
      <c r="P80" s="45">
        <f t="shared" si="22"/>
        <v>0</v>
      </c>
      <c r="Q80" s="71">
        <f t="shared" si="23"/>
        <v>0</v>
      </c>
      <c r="R80" s="69">
        <f t="shared" si="28"/>
        <v>0</v>
      </c>
      <c r="S80" s="4"/>
      <c r="T80" s="130"/>
      <c r="U80" s="76">
        <f t="shared" si="24"/>
        <v>0</v>
      </c>
      <c r="V80" s="4"/>
      <c r="X80" s="76">
        <f>$H80*X$10*X$9</f>
        <v>0</v>
      </c>
      <c r="Y80" s="4"/>
      <c r="AA80" s="76">
        <f t="shared" si="26"/>
        <v>0</v>
      </c>
      <c r="AB80" s="129"/>
      <c r="AF80" s="84">
        <f t="shared" ref="AF80:AF90" si="29">U80+X80+AA80-R80</f>
        <v>0</v>
      </c>
      <c r="AG80" s="85"/>
      <c r="AH80" s="84">
        <f t="shared" ref="AH80:AH92" si="30">IFERROR((((U80/U74)+(X80/X74)+(AA80/AA74))-R80),0)</f>
        <v>0</v>
      </c>
    </row>
    <row r="81" spans="2:34" s="25" customFormat="1" x14ac:dyDescent="0.35">
      <c r="B81" s="40" t="s">
        <v>124</v>
      </c>
      <c r="D81" s="23" t="s">
        <v>178</v>
      </c>
      <c r="E81" s="24"/>
      <c r="F81" s="24"/>
      <c r="G81" s="53"/>
      <c r="H81" s="54">
        <f>SUM(H41:H80)</f>
        <v>0</v>
      </c>
      <c r="J81" s="26">
        <f>IFERROR(H81/$H$92,0)</f>
        <v>0</v>
      </c>
      <c r="L81" s="29"/>
      <c r="N81" s="23" t="str">
        <f>D81</f>
        <v>Subtotal 3. Activity and Services</v>
      </c>
      <c r="O81" s="24"/>
      <c r="P81" s="24"/>
      <c r="Q81" s="65"/>
      <c r="R81" s="66">
        <f>SUM(R41:R80)</f>
        <v>0</v>
      </c>
      <c r="T81" s="132"/>
      <c r="U81" s="77">
        <f>SUM(U41:U80)</f>
        <v>0</v>
      </c>
      <c r="X81" s="77">
        <f>SUM(X41:X80)</f>
        <v>0</v>
      </c>
      <c r="AA81" s="77">
        <f>SUM(AA41:AA80)</f>
        <v>0</v>
      </c>
      <c r="AB81" s="133"/>
      <c r="AF81" s="84">
        <f t="shared" si="29"/>
        <v>0</v>
      </c>
      <c r="AG81" s="86"/>
      <c r="AH81" s="84">
        <f t="shared" si="30"/>
        <v>0</v>
      </c>
    </row>
    <row r="82" spans="2:34" x14ac:dyDescent="0.35">
      <c r="B82" s="40" t="s">
        <v>124</v>
      </c>
      <c r="D82" s="44" t="s">
        <v>179</v>
      </c>
      <c r="E82" s="27"/>
      <c r="F82" s="27"/>
      <c r="G82" s="55"/>
      <c r="H82" s="56"/>
      <c r="I82" s="4"/>
      <c r="K82" s="4"/>
      <c r="L82" s="28"/>
      <c r="M82" s="4"/>
      <c r="N82" s="44" t="str">
        <f t="shared" ref="N82:N85" si="31">D82</f>
        <v>4. CONDITIONAL CASH ASSISTANCE</v>
      </c>
      <c r="O82" s="27"/>
      <c r="P82" s="27"/>
      <c r="Q82" s="67"/>
      <c r="R82" s="68"/>
      <c r="S82" s="4"/>
      <c r="T82" s="130"/>
      <c r="U82" s="78"/>
      <c r="V82" s="4"/>
      <c r="X82" s="78"/>
      <c r="Y82" s="4"/>
      <c r="AA82" s="78"/>
      <c r="AB82" s="129"/>
      <c r="AF82" s="84">
        <f t="shared" si="29"/>
        <v>0</v>
      </c>
      <c r="AG82" s="85"/>
      <c r="AH82" s="84">
        <f t="shared" si="30"/>
        <v>0</v>
      </c>
    </row>
    <row r="83" spans="2:34" x14ac:dyDescent="0.35">
      <c r="B83" s="40" t="s">
        <v>121</v>
      </c>
      <c r="D83" s="22" t="s">
        <v>180</v>
      </c>
      <c r="E83" s="231"/>
      <c r="F83" s="45"/>
      <c r="G83" s="59"/>
      <c r="H83" s="57">
        <f>G83*F83</f>
        <v>0</v>
      </c>
      <c r="I83" s="4"/>
      <c r="K83" s="4"/>
      <c r="L83" s="232"/>
      <c r="M83" s="4"/>
      <c r="N83" s="22" t="str">
        <f t="shared" si="31"/>
        <v>4.1. VET Conditional cash assistance</v>
      </c>
      <c r="O83" s="231">
        <f t="shared" ref="O83:O85" si="32">E83</f>
        <v>0</v>
      </c>
      <c r="P83" s="45">
        <f t="shared" ref="P83:P85" si="33">F83</f>
        <v>0</v>
      </c>
      <c r="Q83" s="71">
        <f t="shared" ref="Q83:Q85" si="34">G83*$U$9</f>
        <v>0</v>
      </c>
      <c r="R83" s="69">
        <f>Q83*P83</f>
        <v>0</v>
      </c>
      <c r="S83" s="4"/>
      <c r="T83" s="130"/>
      <c r="U83" s="76">
        <f t="shared" ref="U83:U85" si="35">$H83*U$10*U$9</f>
        <v>0</v>
      </c>
      <c r="V83" s="4"/>
      <c r="X83" s="76">
        <f t="shared" ref="X83:X85" si="36">$H83*X$10*X$9</f>
        <v>0</v>
      </c>
      <c r="Y83" s="4"/>
      <c r="AA83" s="76">
        <f t="shared" ref="AA83:AA85" si="37">$H83*AA$10*AA$9</f>
        <v>0</v>
      </c>
      <c r="AB83" s="129"/>
      <c r="AF83" s="84">
        <f t="shared" si="29"/>
        <v>0</v>
      </c>
      <c r="AG83" s="85"/>
      <c r="AH83" s="84">
        <f t="shared" si="30"/>
        <v>0</v>
      </c>
    </row>
    <row r="84" spans="2:34" x14ac:dyDescent="0.35">
      <c r="B84" s="40" t="s">
        <v>121</v>
      </c>
      <c r="D84" s="22" t="s">
        <v>181</v>
      </c>
      <c r="E84" s="231"/>
      <c r="F84" s="45"/>
      <c r="G84" s="59"/>
      <c r="H84" s="57">
        <f>G84*F84</f>
        <v>0</v>
      </c>
      <c r="I84" s="4"/>
      <c r="K84" s="4"/>
      <c r="L84" s="232"/>
      <c r="M84" s="4"/>
      <c r="N84" s="22" t="str">
        <f t="shared" si="31"/>
        <v>4.2  TRANSPORT Conditional cash assistance</v>
      </c>
      <c r="O84" s="231">
        <f t="shared" si="32"/>
        <v>0</v>
      </c>
      <c r="P84" s="45">
        <f t="shared" si="33"/>
        <v>0</v>
      </c>
      <c r="Q84" s="71">
        <f t="shared" si="34"/>
        <v>0</v>
      </c>
      <c r="R84" s="69">
        <f>Q84*P84</f>
        <v>0</v>
      </c>
      <c r="S84" s="4"/>
      <c r="T84" s="130"/>
      <c r="U84" s="76">
        <f t="shared" si="35"/>
        <v>0</v>
      </c>
      <c r="V84" s="4"/>
      <c r="X84" s="76">
        <f t="shared" si="36"/>
        <v>0</v>
      </c>
      <c r="Y84" s="4"/>
      <c r="AA84" s="76">
        <f t="shared" si="37"/>
        <v>0</v>
      </c>
      <c r="AB84" s="129"/>
      <c r="AF84" s="84">
        <f t="shared" si="29"/>
        <v>0</v>
      </c>
      <c r="AG84" s="85"/>
      <c r="AH84" s="84">
        <f t="shared" si="30"/>
        <v>0</v>
      </c>
    </row>
    <row r="85" spans="2:34" x14ac:dyDescent="0.35">
      <c r="B85" s="40" t="s">
        <v>121</v>
      </c>
      <c r="D85" s="22" t="s">
        <v>182</v>
      </c>
      <c r="E85" s="231"/>
      <c r="F85" s="45"/>
      <c r="G85" s="59"/>
      <c r="H85" s="57">
        <f>G85*F85</f>
        <v>0</v>
      </c>
      <c r="I85" s="4"/>
      <c r="K85" s="4"/>
      <c r="L85" s="232"/>
      <c r="M85" s="4"/>
      <c r="N85" s="22" t="str">
        <f t="shared" si="31"/>
        <v>4.3  CARE Conditional cash assistance</v>
      </c>
      <c r="O85" s="231">
        <f t="shared" si="32"/>
        <v>0</v>
      </c>
      <c r="P85" s="45">
        <f t="shared" si="33"/>
        <v>0</v>
      </c>
      <c r="Q85" s="71">
        <f t="shared" si="34"/>
        <v>0</v>
      </c>
      <c r="R85" s="69">
        <f>Q85*P85</f>
        <v>0</v>
      </c>
      <c r="S85" s="4"/>
      <c r="T85" s="130"/>
      <c r="U85" s="76">
        <f t="shared" si="35"/>
        <v>0</v>
      </c>
      <c r="V85" s="4"/>
      <c r="X85" s="76">
        <f t="shared" si="36"/>
        <v>0</v>
      </c>
      <c r="Y85" s="4"/>
      <c r="AA85" s="76">
        <f t="shared" si="37"/>
        <v>0</v>
      </c>
      <c r="AB85" s="129"/>
      <c r="AF85" s="84">
        <f t="shared" si="29"/>
        <v>0</v>
      </c>
      <c r="AG85" s="85"/>
      <c r="AH85" s="84">
        <f t="shared" si="30"/>
        <v>0</v>
      </c>
    </row>
    <row r="86" spans="2:34" s="25" customFormat="1" x14ac:dyDescent="0.35">
      <c r="B86" s="40" t="s">
        <v>124</v>
      </c>
      <c r="D86" s="23" t="s">
        <v>183</v>
      </c>
      <c r="E86" s="24"/>
      <c r="F86" s="24"/>
      <c r="G86" s="53"/>
      <c r="H86" s="54">
        <f>SUM(H83:H85)</f>
        <v>0</v>
      </c>
      <c r="J86" s="26">
        <f>IFERROR(H86/$H$92,0)</f>
        <v>0</v>
      </c>
      <c r="N86" s="23" t="str">
        <f>D86</f>
        <v>Subtotal 4. Conditional Cash Assistance</v>
      </c>
      <c r="O86" s="24"/>
      <c r="P86" s="24"/>
      <c r="Q86" s="65"/>
      <c r="R86" s="66">
        <f>SUM(R83:R85)</f>
        <v>0</v>
      </c>
      <c r="T86" s="132"/>
      <c r="U86" s="77">
        <f>SUM(U83:U85)</f>
        <v>0</v>
      </c>
      <c r="X86" s="77">
        <f>SUM(X83:X85)</f>
        <v>0</v>
      </c>
      <c r="AA86" s="77">
        <f>SUM(AA83:AA85)</f>
        <v>0</v>
      </c>
      <c r="AB86" s="133"/>
      <c r="AF86" s="84">
        <f t="shared" si="29"/>
        <v>0</v>
      </c>
      <c r="AG86" s="86"/>
      <c r="AH86" s="84">
        <f t="shared" si="30"/>
        <v>0</v>
      </c>
    </row>
    <row r="87" spans="2:34" x14ac:dyDescent="0.35">
      <c r="B87" s="40" t="s">
        <v>124</v>
      </c>
      <c r="D87" s="44" t="s">
        <v>184</v>
      </c>
      <c r="E87" s="27"/>
      <c r="F87" s="27"/>
      <c r="G87" s="55"/>
      <c r="H87" s="56"/>
      <c r="I87" s="4"/>
      <c r="K87" s="4"/>
      <c r="L87" s="28"/>
      <c r="M87" s="4"/>
      <c r="N87" s="44" t="str">
        <f t="shared" ref="N87:N89" si="38">D87</f>
        <v>5. OTHER</v>
      </c>
      <c r="O87" s="27"/>
      <c r="P87" s="27"/>
      <c r="Q87" s="67"/>
      <c r="R87" s="68"/>
      <c r="S87" s="4"/>
      <c r="T87" s="130"/>
      <c r="U87" s="78"/>
      <c r="V87" s="4"/>
      <c r="X87" s="78"/>
      <c r="Y87" s="4"/>
      <c r="AA87" s="78"/>
      <c r="AB87" s="129"/>
      <c r="AF87" s="84">
        <f t="shared" si="29"/>
        <v>0</v>
      </c>
      <c r="AG87" s="85"/>
      <c r="AH87" s="84">
        <f t="shared" si="30"/>
        <v>0</v>
      </c>
    </row>
    <row r="88" spans="2:34" ht="33" x14ac:dyDescent="0.35">
      <c r="B88" s="40">
        <v>0</v>
      </c>
      <c r="D88" s="22" t="s">
        <v>185</v>
      </c>
      <c r="E88" s="45"/>
      <c r="F88" s="45"/>
      <c r="G88" s="59"/>
      <c r="H88" s="57">
        <f>G88*F88</f>
        <v>0</v>
      </c>
      <c r="I88" s="4"/>
      <c r="K88" s="4"/>
      <c r="L88" s="232"/>
      <c r="M88" s="4"/>
      <c r="N88" s="22" t="str">
        <f t="shared" si="38"/>
        <v>5.1 Organization of project coordination offline meeting</v>
      </c>
      <c r="O88" s="45">
        <f t="shared" ref="O88:O89" si="39">E88</f>
        <v>0</v>
      </c>
      <c r="P88" s="45">
        <f t="shared" ref="P88:P89" si="40">F88</f>
        <v>0</v>
      </c>
      <c r="Q88" s="71">
        <f t="shared" ref="Q88:Q89" si="41">G88*$U$9</f>
        <v>0</v>
      </c>
      <c r="R88" s="69">
        <f>Q88*P88</f>
        <v>0</v>
      </c>
      <c r="S88" s="4"/>
      <c r="T88" s="130"/>
      <c r="U88" s="76">
        <f t="shared" ref="U88:U89" si="42">$H88*U$10*U$9</f>
        <v>0</v>
      </c>
      <c r="V88" s="4"/>
      <c r="X88" s="76">
        <f t="shared" ref="X88:X89" si="43">$H88*X$10*X$9</f>
        <v>0</v>
      </c>
      <c r="Y88" s="4"/>
      <c r="AA88" s="76">
        <f t="shared" ref="AA88:AA89" si="44">$H88*AA$10*AA$9</f>
        <v>0</v>
      </c>
      <c r="AB88" s="129"/>
      <c r="AF88" s="84">
        <f t="shared" si="29"/>
        <v>0</v>
      </c>
      <c r="AG88" s="85"/>
      <c r="AH88" s="84">
        <f t="shared" si="30"/>
        <v>0</v>
      </c>
    </row>
    <row r="89" spans="2:34" ht="33" x14ac:dyDescent="0.35">
      <c r="B89" s="40">
        <v>0</v>
      </c>
      <c r="D89" s="47" t="s">
        <v>186</v>
      </c>
      <c r="E89" s="231"/>
      <c r="F89" s="45"/>
      <c r="G89" s="59"/>
      <c r="H89" s="57">
        <f>G89*F89</f>
        <v>0</v>
      </c>
      <c r="I89" s="4"/>
      <c r="K89" s="4"/>
      <c r="L89" s="232"/>
      <c r="M89" s="4"/>
      <c r="N89" s="22" t="str">
        <f t="shared" si="38"/>
        <v>5.2 Travel costs for the participation in project coordination offline meetings</v>
      </c>
      <c r="O89" s="231">
        <f t="shared" si="39"/>
        <v>0</v>
      </c>
      <c r="P89" s="45">
        <f t="shared" si="40"/>
        <v>0</v>
      </c>
      <c r="Q89" s="71">
        <f t="shared" si="41"/>
        <v>0</v>
      </c>
      <c r="R89" s="69">
        <f>Q89*P89</f>
        <v>0</v>
      </c>
      <c r="S89" s="4"/>
      <c r="T89" s="130"/>
      <c r="U89" s="76">
        <f t="shared" si="42"/>
        <v>0</v>
      </c>
      <c r="V89" s="4"/>
      <c r="X89" s="76">
        <f t="shared" si="43"/>
        <v>0</v>
      </c>
      <c r="Y89" s="4"/>
      <c r="AA89" s="76">
        <f t="shared" si="44"/>
        <v>0</v>
      </c>
      <c r="AB89" s="129"/>
      <c r="AF89" s="84">
        <f t="shared" si="29"/>
        <v>0</v>
      </c>
      <c r="AG89" s="85"/>
      <c r="AH89" s="84">
        <f t="shared" si="30"/>
        <v>0</v>
      </c>
    </row>
    <row r="90" spans="2:34" s="25" customFormat="1" x14ac:dyDescent="0.35">
      <c r="B90" s="40" t="s">
        <v>124</v>
      </c>
      <c r="D90" s="23" t="s">
        <v>187</v>
      </c>
      <c r="E90" s="24"/>
      <c r="F90" s="24"/>
      <c r="G90" s="53"/>
      <c r="H90" s="54">
        <f>SUM(H88:H89)</f>
        <v>0</v>
      </c>
      <c r="J90" s="26">
        <f>IFERROR(H90/$H$92,0)</f>
        <v>0</v>
      </c>
      <c r="N90" s="23" t="str">
        <f>D90</f>
        <v>Subtotal 5. Other</v>
      </c>
      <c r="O90" s="24"/>
      <c r="P90" s="24"/>
      <c r="Q90" s="65"/>
      <c r="R90" s="66">
        <f>SUM(R88:R89)</f>
        <v>0</v>
      </c>
      <c r="T90" s="132"/>
      <c r="U90" s="77">
        <f>SUM(U88:U89)</f>
        <v>0</v>
      </c>
      <c r="X90" s="77">
        <f>SUM(X88:X89)</f>
        <v>0</v>
      </c>
      <c r="AA90" s="77">
        <f>SUM(AA88:AA89)</f>
        <v>0</v>
      </c>
      <c r="AB90" s="133"/>
      <c r="AF90" s="84">
        <f t="shared" si="29"/>
        <v>0</v>
      </c>
      <c r="AG90" s="86"/>
      <c r="AH90" s="84">
        <f t="shared" si="30"/>
        <v>0</v>
      </c>
    </row>
    <row r="91" spans="2:34" s="25" customFormat="1" ht="8.5" customHeight="1" x14ac:dyDescent="0.35">
      <c r="B91" s="40" t="s">
        <v>124</v>
      </c>
      <c r="D91" s="30"/>
      <c r="E91" s="31"/>
      <c r="F91" s="31"/>
      <c r="G91" s="60"/>
      <c r="H91" s="61"/>
      <c r="J91" s="32"/>
      <c r="N91" s="30"/>
      <c r="O91" s="31"/>
      <c r="P91" s="31"/>
      <c r="Q91" s="72"/>
      <c r="R91" s="73"/>
      <c r="T91" s="132"/>
      <c r="U91" s="80"/>
      <c r="X91" s="80"/>
      <c r="AA91" s="80"/>
      <c r="AB91" s="133"/>
      <c r="AF91" s="84"/>
      <c r="AG91" s="86"/>
      <c r="AH91" s="84"/>
    </row>
    <row r="92" spans="2:34" ht="22" thickBot="1" x14ac:dyDescent="0.4">
      <c r="B92" s="41" t="s">
        <v>124</v>
      </c>
      <c r="D92" s="33" t="s">
        <v>188</v>
      </c>
      <c r="E92" s="34"/>
      <c r="F92" s="34"/>
      <c r="G92" s="62"/>
      <c r="H92" s="63">
        <f>H90+H86+H81+H39+H22</f>
        <v>0</v>
      </c>
      <c r="J92" s="35">
        <f>IFERROR(H92/$H$92,0)</f>
        <v>0</v>
      </c>
      <c r="N92" s="33" t="str">
        <f>D92</f>
        <v>Total Budget</v>
      </c>
      <c r="O92" s="34"/>
      <c r="P92" s="34"/>
      <c r="Q92" s="74"/>
      <c r="R92" s="75">
        <f>R90+R86+R81+R39+R22</f>
        <v>0</v>
      </c>
      <c r="T92" s="134"/>
      <c r="U92" s="81">
        <f>U90+U86+U81+U39+U22</f>
        <v>0</v>
      </c>
      <c r="V92" s="135"/>
      <c r="W92" s="135"/>
      <c r="X92" s="81">
        <f>X90+X86+X81+X39+X22</f>
        <v>0</v>
      </c>
      <c r="Y92" s="135"/>
      <c r="Z92" s="135"/>
      <c r="AA92" s="81">
        <f>AA90+AA86+AA81+AA39+AA22</f>
        <v>0</v>
      </c>
      <c r="AB92" s="136"/>
      <c r="AF92" s="84">
        <f>U92+X92+AA92-R92</f>
        <v>0</v>
      </c>
      <c r="AG92" s="87"/>
      <c r="AH92" s="84">
        <f t="shared" si="30"/>
        <v>0</v>
      </c>
    </row>
    <row r="94" spans="2:34" x14ac:dyDescent="0.35">
      <c r="L94" s="36"/>
    </row>
  </sheetData>
  <autoFilter ref="B12:B17" xr:uid="{70DCB5C3-2767-4FBF-8201-E04310578D32}"/>
  <mergeCells count="8">
    <mergeCell ref="B3:B9"/>
    <mergeCell ref="N9:R10"/>
    <mergeCell ref="AH12:AH13"/>
    <mergeCell ref="T2:AB3"/>
    <mergeCell ref="F4:J4"/>
    <mergeCell ref="F6:I6"/>
    <mergeCell ref="F7:G7"/>
    <mergeCell ref="AF12:AF13"/>
  </mergeCells>
  <conditionalFormatting sqref="AF15:AF92 AH15:AH92">
    <cfRule type="cellIs" dxfId="11" priority="3" operator="notEqual">
      <formula>0</formula>
    </cfRule>
  </conditionalFormatting>
  <conditionalFormatting sqref="B14:B92">
    <cfRule type="cellIs" dxfId="10" priority="1" operator="equal">
      <formula>"x"</formula>
    </cfRule>
    <cfRule type="cellIs" dxfId="9" priority="2" operator="equal">
      <formula>"a"</formula>
    </cfRule>
  </conditionalFormatting>
  <printOptions horizontalCentered="1"/>
  <pageMargins left="0.23622047244094491" right="0.23622047244094491" top="0.74803149606299213" bottom="0.74803149606299213" header="0.31496062992125984" footer="0.31496062992125984"/>
  <pageSetup paperSize="9" scale="35" fitToWidth="2" fitToHeight="2" pageOrder="overThenDown"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03D4A-C31B-441E-BFCB-5A6FDC27E83B}">
  <sheetPr>
    <pageSetUpPr fitToPage="1"/>
  </sheetPr>
  <dimension ref="B2:AG98"/>
  <sheetViews>
    <sheetView topLeftCell="D1" zoomScale="70" zoomScaleNormal="70" workbookViewId="0">
      <selection activeCell="F4" sqref="F4:J4"/>
    </sheetView>
  </sheetViews>
  <sheetFormatPr baseColWidth="10" defaultColWidth="11.54296875" defaultRowHeight="16.5" x14ac:dyDescent="0.35"/>
  <cols>
    <col min="1" max="1" width="2.453125" style="1" customWidth="1"/>
    <col min="2" max="2" width="13.7265625" style="226" customWidth="1"/>
    <col min="3" max="3" width="2.453125" style="1" customWidth="1"/>
    <col min="4" max="4" width="56.7265625" style="1" customWidth="1"/>
    <col min="5" max="8" width="21" style="1" customWidth="1"/>
    <col min="9" max="9" width="2.7265625" style="1" customWidth="1"/>
    <col min="10" max="10" width="20.81640625" style="4" customWidth="1"/>
    <col min="11" max="11" width="2.7265625" style="1" customWidth="1"/>
    <col min="12" max="12" width="20.81640625" style="1" customWidth="1"/>
    <col min="13" max="13" width="2.7265625" style="1" customWidth="1"/>
    <col min="14" max="14" width="20.81640625" style="1" customWidth="1"/>
    <col min="15" max="16" width="2.7265625" style="1" customWidth="1"/>
    <col min="17" max="17" width="21" style="147" hidden="1" customWidth="1"/>
    <col min="18" max="18" width="11.54296875" style="4"/>
    <col min="19" max="19" width="21" style="147" hidden="1" customWidth="1"/>
    <col min="20" max="20" width="11.54296875" style="4"/>
    <col min="21" max="21" width="21" style="147" hidden="1" customWidth="1"/>
    <col min="22" max="22" width="11.54296875" style="4"/>
    <col min="23" max="23" width="21" style="147" hidden="1" customWidth="1"/>
    <col min="24" max="24" width="11.54296875" style="4"/>
    <col min="25" max="25" width="21" style="147" hidden="1" customWidth="1"/>
    <col min="26" max="26" width="11.54296875" style="4"/>
    <col min="27" max="28" width="2.7265625" style="1" customWidth="1"/>
    <col min="29" max="30" width="0" style="1" hidden="1" customWidth="1"/>
    <col min="31" max="31" width="12.1796875" style="4" hidden="1" customWidth="1"/>
    <col min="32" max="32" width="2.7265625" style="1" hidden="1" customWidth="1"/>
    <col min="33" max="33" width="12.1796875" style="4" hidden="1" customWidth="1"/>
    <col min="34" max="52" width="0" style="1" hidden="1" customWidth="1"/>
    <col min="53" max="16384" width="11.54296875" style="1"/>
  </cols>
  <sheetData>
    <row r="2" spans="2:33" ht="27.5" x14ac:dyDescent="0.35">
      <c r="D2" s="12" t="s">
        <v>189</v>
      </c>
    </row>
    <row r="3" spans="2:33" ht="16.899999999999999" customHeight="1" x14ac:dyDescent="0.35">
      <c r="B3" s="259" t="s">
        <v>190</v>
      </c>
    </row>
    <row r="4" spans="2:33" ht="53.5" customHeight="1" x14ac:dyDescent="0.35">
      <c r="B4" s="259"/>
      <c r="E4" s="13" t="s">
        <v>93</v>
      </c>
      <c r="F4" s="274" t="str">
        <f>Budget!F4</f>
        <v>Branch name - Polskiego Czerwonego Krzyża</v>
      </c>
      <c r="G4" s="274"/>
      <c r="H4" s="274"/>
      <c r="I4" s="274"/>
      <c r="J4" s="274"/>
    </row>
    <row r="5" spans="2:33" ht="21.5" x14ac:dyDescent="0.35">
      <c r="B5" s="259"/>
      <c r="E5" s="14" t="s">
        <v>96</v>
      </c>
      <c r="F5" s="15" t="str">
        <f>Budget!F5</f>
        <v>PCK Employment Project</v>
      </c>
      <c r="G5" s="15"/>
      <c r="H5" s="15"/>
      <c r="I5" s="15"/>
      <c r="J5" s="1"/>
      <c r="K5" s="15"/>
      <c r="M5" s="15"/>
      <c r="AF5" s="4"/>
    </row>
    <row r="6" spans="2:33" ht="21.65" customHeight="1" x14ac:dyDescent="0.35">
      <c r="B6" s="259"/>
      <c r="E6" s="14" t="s">
        <v>99</v>
      </c>
      <c r="F6" s="275" t="str">
        <f>Budget!F6</f>
        <v>01/11/2023 to 31/10/2024</v>
      </c>
      <c r="G6" s="275"/>
      <c r="H6" s="275"/>
      <c r="I6" s="275"/>
      <c r="J6" s="1"/>
      <c r="AF6" s="4"/>
    </row>
    <row r="7" spans="2:33" ht="21.65" customHeight="1" x14ac:dyDescent="0.35">
      <c r="B7" s="259"/>
      <c r="E7" s="16" t="s">
        <v>102</v>
      </c>
      <c r="F7" s="276">
        <f>Budget!F7</f>
        <v>0</v>
      </c>
      <c r="G7" s="276"/>
      <c r="H7" s="141"/>
      <c r="I7" s="141"/>
      <c r="J7" s="1"/>
      <c r="K7" s="141"/>
      <c r="M7" s="141"/>
      <c r="AF7" s="4"/>
    </row>
    <row r="8" spans="2:33" ht="24" customHeight="1" thickBot="1" x14ac:dyDescent="0.4">
      <c r="B8" s="259"/>
      <c r="I8" s="4"/>
      <c r="J8" s="1"/>
      <c r="K8" s="4"/>
      <c r="M8" s="4"/>
      <c r="AF8" s="4"/>
    </row>
    <row r="9" spans="2:33" ht="24" customHeight="1" thickBot="1" x14ac:dyDescent="0.4">
      <c r="B9" s="259"/>
      <c r="I9" s="97"/>
      <c r="J9" s="160"/>
      <c r="K9" s="161" t="s">
        <v>191</v>
      </c>
      <c r="L9" s="162">
        <f>'List of Invoices'!F10</f>
        <v>45231</v>
      </c>
      <c r="M9" s="163" t="s">
        <v>8</v>
      </c>
      <c r="N9" s="164">
        <f>'List of Invoices'!F11</f>
        <v>0</v>
      </c>
    </row>
    <row r="10" spans="2:33" ht="24" customHeight="1" thickBot="1" x14ac:dyDescent="0.4">
      <c r="I10" s="4"/>
      <c r="J10" s="1"/>
      <c r="P10" s="283" t="s">
        <v>192</v>
      </c>
      <c r="Q10" s="284"/>
      <c r="R10" s="284"/>
      <c r="S10" s="284"/>
      <c r="T10" s="284"/>
      <c r="U10" s="284"/>
      <c r="V10" s="284"/>
      <c r="W10" s="284"/>
      <c r="X10" s="284"/>
      <c r="Y10" s="284"/>
      <c r="Z10" s="284"/>
      <c r="AA10" s="285"/>
      <c r="AE10" s="83"/>
      <c r="AF10" s="4"/>
      <c r="AG10" s="83"/>
    </row>
    <row r="11" spans="2:33" ht="24" customHeight="1" thickBot="1" x14ac:dyDescent="0.4">
      <c r="D11" s="277" t="s">
        <v>193</v>
      </c>
      <c r="E11" s="278"/>
      <c r="F11" s="277" t="s">
        <v>90</v>
      </c>
      <c r="G11" s="279"/>
      <c r="H11" s="278"/>
      <c r="I11" s="4"/>
      <c r="L11" s="280" t="s">
        <v>194</v>
      </c>
      <c r="M11" s="281"/>
      <c r="N11" s="282"/>
      <c r="P11" s="286"/>
      <c r="Q11" s="287"/>
      <c r="R11" s="287"/>
      <c r="S11" s="287"/>
      <c r="T11" s="287"/>
      <c r="U11" s="287"/>
      <c r="V11" s="287"/>
      <c r="W11" s="287"/>
      <c r="X11" s="287"/>
      <c r="Y11" s="287"/>
      <c r="Z11" s="287"/>
      <c r="AA11" s="288"/>
      <c r="AF11" s="4"/>
    </row>
    <row r="12" spans="2:33" ht="16.899999999999999" customHeight="1" x14ac:dyDescent="0.35">
      <c r="B12" s="230" t="str">
        <f>Budget!B12</f>
        <v>Line</v>
      </c>
      <c r="D12" s="206" t="str">
        <f>Budget!D12</f>
        <v>Cost</v>
      </c>
      <c r="E12" s="205" t="str">
        <f>Budget!R12</f>
        <v>TOTAL AMOUNT</v>
      </c>
      <c r="F12" s="137" t="str">
        <f>Budget!U12</f>
        <v>1st Transfer</v>
      </c>
      <c r="G12" s="48" t="str">
        <f>Budget!X12</f>
        <v>2nd Transfer</v>
      </c>
      <c r="H12" s="49" t="str">
        <f>Budget!AA12</f>
        <v>3rd Transfer</v>
      </c>
      <c r="I12" s="4"/>
      <c r="J12" s="96" t="s">
        <v>195</v>
      </c>
      <c r="K12" s="4"/>
      <c r="L12" s="140" t="s">
        <v>196</v>
      </c>
      <c r="M12" s="145"/>
      <c r="N12" s="140" t="s">
        <v>197</v>
      </c>
      <c r="O12" s="4"/>
      <c r="P12" s="209"/>
      <c r="Q12" s="214" t="s">
        <v>198</v>
      </c>
      <c r="R12" s="214" t="s">
        <v>198</v>
      </c>
      <c r="S12" s="214" t="s">
        <v>199</v>
      </c>
      <c r="T12" s="214" t="s">
        <v>199</v>
      </c>
      <c r="U12" s="214" t="s">
        <v>200</v>
      </c>
      <c r="V12" s="214" t="s">
        <v>200</v>
      </c>
      <c r="W12" s="214" t="s">
        <v>201</v>
      </c>
      <c r="X12" s="214" t="s">
        <v>201</v>
      </c>
      <c r="Y12" s="214" t="s">
        <v>202</v>
      </c>
      <c r="Z12" s="214" t="s">
        <v>203</v>
      </c>
      <c r="AA12" s="129"/>
      <c r="AB12" s="4"/>
      <c r="AE12" s="266" t="s">
        <v>119</v>
      </c>
      <c r="AF12" s="4"/>
      <c r="AG12" s="266" t="s">
        <v>120</v>
      </c>
    </row>
    <row r="13" spans="2:33" x14ac:dyDescent="0.35">
      <c r="B13" s="229" t="str">
        <f>Budget!B13</f>
        <v>x</v>
      </c>
      <c r="D13" s="95"/>
      <c r="E13" s="193" t="str">
        <f>Budget!R13</f>
        <v>(in PLN)</v>
      </c>
      <c r="F13" s="194" t="str">
        <f>Budget!U13</f>
        <v>(in PLN)</v>
      </c>
      <c r="G13" s="195" t="str">
        <f>Budget!X13</f>
        <v>(in PLN)</v>
      </c>
      <c r="H13" s="196" t="str">
        <f>Budget!AA13</f>
        <v>(in PLN)</v>
      </c>
      <c r="I13" s="197"/>
      <c r="J13" s="192" t="s">
        <v>123</v>
      </c>
      <c r="K13" s="197"/>
      <c r="L13" s="192" t="s">
        <v>123</v>
      </c>
      <c r="M13" s="197"/>
      <c r="N13" s="192" t="s">
        <v>123</v>
      </c>
      <c r="O13" s="4"/>
      <c r="P13" s="209"/>
      <c r="Q13" s="214">
        <f>'List of Invoices'!S2</f>
        <v>1</v>
      </c>
      <c r="R13" s="214">
        <v>2023</v>
      </c>
      <c r="S13" s="214">
        <v>2</v>
      </c>
      <c r="T13" s="214">
        <v>2024</v>
      </c>
      <c r="U13" s="214">
        <f>'List of Invoices'!S6</f>
        <v>3</v>
      </c>
      <c r="V13" s="214">
        <v>2024</v>
      </c>
      <c r="W13" s="214">
        <f>'List of Invoices'!S8</f>
        <v>4</v>
      </c>
      <c r="X13" s="214">
        <v>2024</v>
      </c>
      <c r="Y13" s="214">
        <f>'List of Invoices'!S10</f>
        <v>5</v>
      </c>
      <c r="Z13" s="214">
        <v>2024</v>
      </c>
      <c r="AA13" s="129"/>
      <c r="AB13" s="4"/>
      <c r="AE13" s="267"/>
      <c r="AF13" s="4"/>
      <c r="AG13" s="267"/>
    </row>
    <row r="14" spans="2:33" x14ac:dyDescent="0.35">
      <c r="B14" s="227" t="str">
        <f>Budget!B14</f>
        <v>a</v>
      </c>
      <c r="D14" s="37" t="str">
        <f>Budget!D14</f>
        <v>1. HUMAN RESOURCES</v>
      </c>
      <c r="E14" s="19"/>
      <c r="F14" s="115"/>
      <c r="G14" s="116"/>
      <c r="H14" s="117"/>
      <c r="I14" s="4"/>
      <c r="J14" s="21"/>
      <c r="K14" s="4"/>
      <c r="L14" s="21"/>
      <c r="M14" s="4"/>
      <c r="N14" s="21"/>
      <c r="O14" s="4"/>
      <c r="P14" s="209"/>
      <c r="Q14" s="4"/>
      <c r="S14" s="4"/>
      <c r="U14" s="4"/>
      <c r="W14" s="4"/>
      <c r="Y14" s="4"/>
      <c r="AA14" s="129"/>
      <c r="AB14" s="4"/>
      <c r="AE14" s="82"/>
      <c r="AF14" s="4"/>
      <c r="AG14" s="82"/>
    </row>
    <row r="15" spans="2:33" x14ac:dyDescent="0.35">
      <c r="B15" s="227">
        <f>Budget!B15</f>
        <v>0</v>
      </c>
      <c r="D15" s="38" t="str">
        <f>Budget!D15</f>
        <v>1.1 Project Manager</v>
      </c>
      <c r="E15" s="101">
        <f>Budget!R15</f>
        <v>0</v>
      </c>
      <c r="F15" s="138">
        <f>Budget!U15</f>
        <v>0</v>
      </c>
      <c r="G15" s="71">
        <f>Budget!X15</f>
        <v>0</v>
      </c>
      <c r="H15" s="64">
        <f>Budget!AA15</f>
        <v>0</v>
      </c>
      <c r="I15" s="4"/>
      <c r="J15" s="79">
        <f>SUMIF('List of Invoices'!H:H,D15,'List of Invoices'!I:I)</f>
        <v>0</v>
      </c>
      <c r="K15" s="4"/>
      <c r="L15" s="76">
        <f>F15+G15+H15-J15</f>
        <v>0</v>
      </c>
      <c r="M15" s="4"/>
      <c r="N15" s="76">
        <f>E15-J15</f>
        <v>0</v>
      </c>
      <c r="O15" s="4"/>
      <c r="P15" s="209"/>
      <c r="Q15" s="82">
        <f>SUMIFS('List of Invoices'!$J:$J,'List of Invoices'!$H:$H,$D15,'List of Invoices'!$S:$S,Q$13)</f>
        <v>0</v>
      </c>
      <c r="R15" s="207">
        <f t="shared" ref="R15:R22" si="0">IFERROR(Q15/$E15,0)</f>
        <v>0</v>
      </c>
      <c r="S15" s="82">
        <f>SUMIFS('List of Invoices'!$J:$J,'List of Invoices'!$H:$H,$D15,'List of Invoices'!$S:$S,S$13)</f>
        <v>0</v>
      </c>
      <c r="T15" s="207">
        <f>IFERROR(S15/$E15,0)</f>
        <v>0</v>
      </c>
      <c r="U15" s="82">
        <f>SUMIFS('List of Invoices'!$J:$J,'List of Invoices'!$H:$H,$D15,'List of Invoices'!$S:$S,U$13)</f>
        <v>0</v>
      </c>
      <c r="V15" s="207">
        <f>IFERROR(U15/$E15,0)</f>
        <v>0</v>
      </c>
      <c r="W15" s="82">
        <f>SUMIFS('List of Invoices'!$J:$J,'List of Invoices'!$H:$H,$D15,'List of Invoices'!$S:$S,W$13)</f>
        <v>0</v>
      </c>
      <c r="X15" s="207">
        <f>IFERROR(W15/$E15,0)</f>
        <v>0</v>
      </c>
      <c r="Y15" s="82">
        <f>SUMIFS('List of Invoices'!$J:$J,'List of Invoices'!$H:$H,$D15,'List of Invoices'!$S:$S,Y$13)</f>
        <v>0</v>
      </c>
      <c r="Z15" s="207">
        <f>IFERROR(Y15/$E15,0)</f>
        <v>0</v>
      </c>
      <c r="AA15" s="129"/>
      <c r="AB15" s="4"/>
      <c r="AE15" s="84">
        <f t="shared" ref="AE15:AE46" si="1">IFERROR((N15+J15-E15),0)</f>
        <v>0</v>
      </c>
      <c r="AF15" s="85"/>
      <c r="AG15" s="84">
        <f>IFERROR((F15+G15+H15+J15-L15-Budget!R15),0)</f>
        <v>0</v>
      </c>
    </row>
    <row r="16" spans="2:33" x14ac:dyDescent="0.35">
      <c r="B16" s="227">
        <f>Budget!B16</f>
        <v>0</v>
      </c>
      <c r="D16" s="38" t="str">
        <f>Budget!D16</f>
        <v>1.2 Project Assistant</v>
      </c>
      <c r="E16" s="101">
        <f>Budget!R16</f>
        <v>0</v>
      </c>
      <c r="F16" s="138">
        <f>Budget!U16</f>
        <v>0</v>
      </c>
      <c r="G16" s="71">
        <f>Budget!X16</f>
        <v>0</v>
      </c>
      <c r="H16" s="64">
        <f>Budget!AA16</f>
        <v>0</v>
      </c>
      <c r="I16" s="4"/>
      <c r="J16" s="79">
        <f>SUMIF('List of Invoices'!H:H,D16,'List of Invoices'!I:I)</f>
        <v>0</v>
      </c>
      <c r="K16" s="4"/>
      <c r="L16" s="76">
        <f t="shared" ref="L16:L21" si="2">F16+G16+H16-J16</f>
        <v>0</v>
      </c>
      <c r="M16" s="4"/>
      <c r="N16" s="76">
        <f t="shared" ref="N16:N21" si="3">E16-J16</f>
        <v>0</v>
      </c>
      <c r="O16" s="4"/>
      <c r="P16" s="209"/>
      <c r="Q16" s="82">
        <f>SUMIFS('List of Invoices'!$J:$J,'List of Invoices'!$H:$H,$D16,'List of Invoices'!$S:$S,Q$13)</f>
        <v>0</v>
      </c>
      <c r="R16" s="207">
        <f t="shared" si="0"/>
        <v>0</v>
      </c>
      <c r="S16" s="82">
        <f>SUMIFS('List of Invoices'!$J:$J,'List of Invoices'!$H:$H,$D16,'List of Invoices'!$S:$S,S$13)</f>
        <v>0</v>
      </c>
      <c r="T16" s="207">
        <f t="shared" ref="T16:V79" si="4">IFERROR(S16/$E16,0)</f>
        <v>0</v>
      </c>
      <c r="U16" s="82">
        <f>SUMIFS('List of Invoices'!$J:$J,'List of Invoices'!$H:$H,$D16,'List of Invoices'!$S:$S,U$13)</f>
        <v>0</v>
      </c>
      <c r="V16" s="207">
        <f t="shared" si="4"/>
        <v>0</v>
      </c>
      <c r="W16" s="82">
        <f>SUMIFS('List of Invoices'!$J:$J,'List of Invoices'!$H:$H,$D16,'List of Invoices'!$S:$S,W$13)</f>
        <v>0</v>
      </c>
      <c r="X16" s="207">
        <f t="shared" ref="X16" si="5">IFERROR(W16/$E16,0)</f>
        <v>0</v>
      </c>
      <c r="Y16" s="82">
        <f>SUMIFS('List of Invoices'!$J:$J,'List of Invoices'!$H:$H,$D16,'List of Invoices'!$S:$S,Y$13)</f>
        <v>0</v>
      </c>
      <c r="Z16" s="207">
        <f t="shared" ref="Z16" si="6">IFERROR(Y16/$E16,0)</f>
        <v>0</v>
      </c>
      <c r="AA16" s="129"/>
      <c r="AB16" s="4"/>
      <c r="AE16" s="84">
        <f t="shared" si="1"/>
        <v>0</v>
      </c>
      <c r="AF16" s="85"/>
      <c r="AG16" s="84">
        <f>IFERROR((F16+G16+H16+J16-L16-Budget!R16),0)</f>
        <v>0</v>
      </c>
    </row>
    <row r="17" spans="2:33" x14ac:dyDescent="0.35">
      <c r="B17" s="227">
        <f>Budget!B17</f>
        <v>0</v>
      </c>
      <c r="D17" s="38" t="str">
        <f>Budget!D17</f>
        <v>1.3 Project Accountant</v>
      </c>
      <c r="E17" s="101">
        <f>Budget!R17</f>
        <v>0</v>
      </c>
      <c r="F17" s="138">
        <f>Budget!U17</f>
        <v>0</v>
      </c>
      <c r="G17" s="71">
        <f>Budget!X17</f>
        <v>0</v>
      </c>
      <c r="H17" s="64">
        <f>Budget!AA17</f>
        <v>0</v>
      </c>
      <c r="I17" s="4"/>
      <c r="J17" s="79">
        <f>SUMIF('List of Invoices'!H:H,D17,'List of Invoices'!I:I)</f>
        <v>0</v>
      </c>
      <c r="K17" s="4"/>
      <c r="L17" s="76">
        <f t="shared" si="2"/>
        <v>0</v>
      </c>
      <c r="M17" s="4"/>
      <c r="N17" s="76">
        <f t="shared" si="3"/>
        <v>0</v>
      </c>
      <c r="O17" s="4"/>
      <c r="P17" s="209"/>
      <c r="Q17" s="82">
        <f>SUMIFS('List of Invoices'!$J:$J,'List of Invoices'!$H:$H,$D17,'List of Invoices'!$S:$S,Q$13)</f>
        <v>0</v>
      </c>
      <c r="R17" s="207">
        <f t="shared" si="0"/>
        <v>0</v>
      </c>
      <c r="S17" s="82">
        <f>SUMIFS('List of Invoices'!$J:$J,'List of Invoices'!$H:$H,$D17,'List of Invoices'!$S:$S,S$13)</f>
        <v>0</v>
      </c>
      <c r="T17" s="207">
        <f t="shared" si="4"/>
        <v>0</v>
      </c>
      <c r="U17" s="82">
        <f>SUMIFS('List of Invoices'!$J:$J,'List of Invoices'!$H:$H,$D17,'List of Invoices'!$S:$S,U$13)</f>
        <v>0</v>
      </c>
      <c r="V17" s="207">
        <f t="shared" si="4"/>
        <v>0</v>
      </c>
      <c r="W17" s="82">
        <f>SUMIFS('List of Invoices'!$J:$J,'List of Invoices'!$H:$H,$D17,'List of Invoices'!$S:$S,W$13)</f>
        <v>0</v>
      </c>
      <c r="X17" s="207">
        <f t="shared" ref="X17" si="7">IFERROR(W17/$E17,0)</f>
        <v>0</v>
      </c>
      <c r="Y17" s="82">
        <f>SUMIFS('List of Invoices'!$J:$J,'List of Invoices'!$H:$H,$D17,'List of Invoices'!$S:$S,Y$13)</f>
        <v>0</v>
      </c>
      <c r="Z17" s="207">
        <f t="shared" ref="Z17" si="8">IFERROR(Y17/$E17,0)</f>
        <v>0</v>
      </c>
      <c r="AA17" s="129"/>
      <c r="AB17" s="4"/>
      <c r="AE17" s="84">
        <f t="shared" si="1"/>
        <v>0</v>
      </c>
      <c r="AF17" s="85"/>
      <c r="AG17" s="84">
        <f>IFERROR((F17+G17+H17+J17-L17-Budget!R17),0)</f>
        <v>0</v>
      </c>
    </row>
    <row r="18" spans="2:33" x14ac:dyDescent="0.35">
      <c r="B18" s="227">
        <f>Budget!B18</f>
        <v>0</v>
      </c>
      <c r="D18" s="233" t="str">
        <f>Budget!D18</f>
        <v>1.4 Labor Counsellor</v>
      </c>
      <c r="E18" s="101">
        <f>Budget!R18</f>
        <v>0</v>
      </c>
      <c r="F18" s="138">
        <f>Budget!U18</f>
        <v>0</v>
      </c>
      <c r="G18" s="71">
        <f>Budget!X18</f>
        <v>0</v>
      </c>
      <c r="H18" s="64">
        <f>Budget!AA18</f>
        <v>0</v>
      </c>
      <c r="I18" s="4"/>
      <c r="J18" s="79">
        <f>SUMIF('List of Invoices'!H:H,D18,'List of Invoices'!I:I)</f>
        <v>0</v>
      </c>
      <c r="K18" s="4"/>
      <c r="L18" s="76">
        <f t="shared" si="2"/>
        <v>0</v>
      </c>
      <c r="M18" s="4"/>
      <c r="N18" s="76">
        <f t="shared" si="3"/>
        <v>0</v>
      </c>
      <c r="O18" s="4"/>
      <c r="P18" s="209"/>
      <c r="Q18" s="82">
        <f>SUMIFS('List of Invoices'!$J:$J,'List of Invoices'!$H:$H,$D18,'List of Invoices'!$S:$S,Q$13)</f>
        <v>0</v>
      </c>
      <c r="R18" s="207">
        <f t="shared" si="0"/>
        <v>0</v>
      </c>
      <c r="S18" s="82">
        <f>SUMIFS('List of Invoices'!$J:$J,'List of Invoices'!$H:$H,$D18,'List of Invoices'!$S:$S,S$13)</f>
        <v>0</v>
      </c>
      <c r="T18" s="207">
        <f t="shared" si="4"/>
        <v>0</v>
      </c>
      <c r="U18" s="82">
        <f>SUMIFS('List of Invoices'!$J:$J,'List of Invoices'!$H:$H,$D18,'List of Invoices'!$S:$S,U$13)</f>
        <v>0</v>
      </c>
      <c r="V18" s="207">
        <f t="shared" si="4"/>
        <v>0</v>
      </c>
      <c r="W18" s="82">
        <f>SUMIFS('List of Invoices'!$J:$J,'List of Invoices'!$H:$H,$D18,'List of Invoices'!$S:$S,W$13)</f>
        <v>0</v>
      </c>
      <c r="X18" s="207">
        <f t="shared" ref="X18" si="9">IFERROR(W18/$E18,0)</f>
        <v>0</v>
      </c>
      <c r="Y18" s="82">
        <f>SUMIFS('List of Invoices'!$J:$J,'List of Invoices'!$H:$H,$D18,'List of Invoices'!$S:$S,Y$13)</f>
        <v>0</v>
      </c>
      <c r="Z18" s="207">
        <f t="shared" ref="Z18" si="10">IFERROR(Y18/$E18,0)</f>
        <v>0</v>
      </c>
      <c r="AA18" s="129"/>
      <c r="AB18" s="4"/>
      <c r="AE18" s="84">
        <f t="shared" si="1"/>
        <v>0</v>
      </c>
      <c r="AF18" s="85"/>
      <c r="AG18" s="84">
        <f>IFERROR((F18+G18+H18+J18-L18-Budget!R18),0)</f>
        <v>0</v>
      </c>
    </row>
    <row r="19" spans="2:33" x14ac:dyDescent="0.35">
      <c r="B19" s="227">
        <f>Budget!B19</f>
        <v>0</v>
      </c>
      <c r="D19" s="233">
        <f>Budget!D19</f>
        <v>0</v>
      </c>
      <c r="E19" s="101">
        <f>Budget!R19</f>
        <v>0</v>
      </c>
      <c r="F19" s="138">
        <f>Budget!U19</f>
        <v>0</v>
      </c>
      <c r="G19" s="71">
        <f>Budget!X19</f>
        <v>0</v>
      </c>
      <c r="H19" s="64">
        <f>Budget!AA19</f>
        <v>0</v>
      </c>
      <c r="I19" s="4"/>
      <c r="J19" s="79">
        <f>SUMIF('List of Invoices'!H:H,D19,'List of Invoices'!I:I)</f>
        <v>0</v>
      </c>
      <c r="K19" s="4"/>
      <c r="L19" s="76">
        <f t="shared" si="2"/>
        <v>0</v>
      </c>
      <c r="M19" s="4"/>
      <c r="N19" s="76">
        <f t="shared" si="3"/>
        <v>0</v>
      </c>
      <c r="O19" s="4"/>
      <c r="P19" s="209"/>
      <c r="Q19" s="82">
        <f>SUMIFS('List of Invoices'!$J:$J,'List of Invoices'!$H:$H,$D19,'List of Invoices'!$S:$S,Q$13)</f>
        <v>0</v>
      </c>
      <c r="R19" s="207">
        <f t="shared" si="0"/>
        <v>0</v>
      </c>
      <c r="S19" s="82">
        <f>SUMIFS('List of Invoices'!$J:$J,'List of Invoices'!$H:$H,$D19,'List of Invoices'!$S:$S,S$13)</f>
        <v>0</v>
      </c>
      <c r="T19" s="207">
        <f t="shared" si="4"/>
        <v>0</v>
      </c>
      <c r="U19" s="82">
        <f>SUMIFS('List of Invoices'!$J:$J,'List of Invoices'!$H:$H,$D19,'List of Invoices'!$S:$S,U$13)</f>
        <v>0</v>
      </c>
      <c r="V19" s="207">
        <f t="shared" si="4"/>
        <v>0</v>
      </c>
      <c r="W19" s="82">
        <f>SUMIFS('List of Invoices'!$J:$J,'List of Invoices'!$H:$H,$D19,'List of Invoices'!$S:$S,W$13)</f>
        <v>0</v>
      </c>
      <c r="X19" s="207">
        <f t="shared" ref="X19" si="11">IFERROR(W19/$E19,0)</f>
        <v>0</v>
      </c>
      <c r="Y19" s="82">
        <f>SUMIFS('List of Invoices'!$J:$J,'List of Invoices'!$H:$H,$D19,'List of Invoices'!$S:$S,Y$13)</f>
        <v>0</v>
      </c>
      <c r="Z19" s="207">
        <f t="shared" ref="Z19" si="12">IFERROR(Y19/$E19,0)</f>
        <v>0</v>
      </c>
      <c r="AA19" s="129"/>
      <c r="AB19" s="4"/>
      <c r="AE19" s="84">
        <f t="shared" si="1"/>
        <v>0</v>
      </c>
      <c r="AF19" s="85"/>
      <c r="AG19" s="84">
        <f>IFERROR((F19+G19+H19+J19-L19-Budget!R19),0)</f>
        <v>0</v>
      </c>
    </row>
    <row r="20" spans="2:33" x14ac:dyDescent="0.35">
      <c r="B20" s="227">
        <f>Budget!B20</f>
        <v>0</v>
      </c>
      <c r="D20" s="233">
        <f>Budget!D20</f>
        <v>0</v>
      </c>
      <c r="E20" s="101">
        <f>Budget!R20</f>
        <v>0</v>
      </c>
      <c r="F20" s="138">
        <f>Budget!U20</f>
        <v>0</v>
      </c>
      <c r="G20" s="71">
        <f>Budget!X20</f>
        <v>0</v>
      </c>
      <c r="H20" s="64">
        <f>Budget!AA20</f>
        <v>0</v>
      </c>
      <c r="I20" s="4"/>
      <c r="J20" s="79">
        <f>SUMIF('List of Invoices'!H:H,D20,'List of Invoices'!I:I)</f>
        <v>0</v>
      </c>
      <c r="K20" s="4"/>
      <c r="L20" s="76">
        <f t="shared" si="2"/>
        <v>0</v>
      </c>
      <c r="M20" s="4"/>
      <c r="N20" s="76">
        <f t="shared" si="3"/>
        <v>0</v>
      </c>
      <c r="O20" s="4"/>
      <c r="P20" s="209"/>
      <c r="Q20" s="82">
        <f>SUMIFS('List of Invoices'!$J:$J,'List of Invoices'!$H:$H,$D20,'List of Invoices'!$S:$S,Q$13)</f>
        <v>0</v>
      </c>
      <c r="R20" s="207">
        <f t="shared" si="0"/>
        <v>0</v>
      </c>
      <c r="S20" s="82">
        <f>SUMIFS('List of Invoices'!$J:$J,'List of Invoices'!$H:$H,$D20,'List of Invoices'!$S:$S,S$13)</f>
        <v>0</v>
      </c>
      <c r="T20" s="207">
        <f t="shared" si="4"/>
        <v>0</v>
      </c>
      <c r="U20" s="82">
        <f>SUMIFS('List of Invoices'!$J:$J,'List of Invoices'!$H:$H,$D20,'List of Invoices'!$S:$S,U$13)</f>
        <v>0</v>
      </c>
      <c r="V20" s="207">
        <f t="shared" si="4"/>
        <v>0</v>
      </c>
      <c r="W20" s="82">
        <f>SUMIFS('List of Invoices'!$J:$J,'List of Invoices'!$H:$H,$D20,'List of Invoices'!$S:$S,W$13)</f>
        <v>0</v>
      </c>
      <c r="X20" s="207">
        <f t="shared" ref="X20" si="13">IFERROR(W20/$E20,0)</f>
        <v>0</v>
      </c>
      <c r="Y20" s="82">
        <f>SUMIFS('List of Invoices'!$J:$J,'List of Invoices'!$H:$H,$D20,'List of Invoices'!$S:$S,Y$13)</f>
        <v>0</v>
      </c>
      <c r="Z20" s="207">
        <f t="shared" ref="Z20" si="14">IFERROR(Y20/$E20,0)</f>
        <v>0</v>
      </c>
      <c r="AA20" s="129"/>
      <c r="AB20" s="4"/>
      <c r="AE20" s="84">
        <f t="shared" si="1"/>
        <v>0</v>
      </c>
      <c r="AF20" s="85"/>
      <c r="AG20" s="84">
        <f>IFERROR((F20+G20+H20+J20-L20-Budget!R20),0)</f>
        <v>0</v>
      </c>
    </row>
    <row r="21" spans="2:33" x14ac:dyDescent="0.35">
      <c r="B21" s="227">
        <f>Budget!B21</f>
        <v>0</v>
      </c>
      <c r="D21" s="233">
        <f>Budget!D21</f>
        <v>0</v>
      </c>
      <c r="E21" s="101">
        <f>Budget!R21</f>
        <v>0</v>
      </c>
      <c r="F21" s="138">
        <f>Budget!U21</f>
        <v>0</v>
      </c>
      <c r="G21" s="71">
        <f>Budget!X21</f>
        <v>0</v>
      </c>
      <c r="H21" s="64">
        <f>Budget!AA21</f>
        <v>0</v>
      </c>
      <c r="I21" s="4"/>
      <c r="J21" s="79">
        <f>SUMIF('List of Invoices'!H:H,D21,'List of Invoices'!I:I)</f>
        <v>0</v>
      </c>
      <c r="K21" s="4"/>
      <c r="L21" s="76">
        <f t="shared" si="2"/>
        <v>0</v>
      </c>
      <c r="M21" s="4"/>
      <c r="N21" s="76">
        <f t="shared" si="3"/>
        <v>0</v>
      </c>
      <c r="O21" s="4"/>
      <c r="P21" s="209"/>
      <c r="Q21" s="82">
        <f>SUMIFS('List of Invoices'!$J:$J,'List of Invoices'!$H:$H,$D21,'List of Invoices'!$S:$S,Q$13)</f>
        <v>0</v>
      </c>
      <c r="R21" s="207">
        <f t="shared" si="0"/>
        <v>0</v>
      </c>
      <c r="S21" s="82">
        <f>SUMIFS('List of Invoices'!$J:$J,'List of Invoices'!$H:$H,$D21,'List of Invoices'!$S:$S,S$13)</f>
        <v>0</v>
      </c>
      <c r="T21" s="207">
        <f t="shared" si="4"/>
        <v>0</v>
      </c>
      <c r="U21" s="82">
        <f>SUMIFS('List of Invoices'!$J:$J,'List of Invoices'!$H:$H,$D21,'List of Invoices'!$S:$S,U$13)</f>
        <v>0</v>
      </c>
      <c r="V21" s="207">
        <f t="shared" si="4"/>
        <v>0</v>
      </c>
      <c r="W21" s="82">
        <f>SUMIFS('List of Invoices'!$J:$J,'List of Invoices'!$H:$H,$D21,'List of Invoices'!$S:$S,W$13)</f>
        <v>0</v>
      </c>
      <c r="X21" s="207">
        <f t="shared" ref="X21" si="15">IFERROR(W21/$E21,0)</f>
        <v>0</v>
      </c>
      <c r="Y21" s="82">
        <f>SUMIFS('List of Invoices'!$J:$J,'List of Invoices'!$H:$H,$D21,'List of Invoices'!$S:$S,Y$13)</f>
        <v>0</v>
      </c>
      <c r="Z21" s="207">
        <f t="shared" ref="Z21" si="16">IFERROR(Y21/$E21,0)</f>
        <v>0</v>
      </c>
      <c r="AA21" s="129"/>
      <c r="AB21" s="4"/>
      <c r="AE21" s="84">
        <f t="shared" si="1"/>
        <v>0</v>
      </c>
      <c r="AF21" s="85"/>
      <c r="AG21" s="84">
        <f>IFERROR((F21+G21+H21+J21-L21-Budget!R21),0)</f>
        <v>0</v>
      </c>
    </row>
    <row r="22" spans="2:33" s="25" customFormat="1" x14ac:dyDescent="0.35">
      <c r="B22" s="227" t="str">
        <f>Budget!B22</f>
        <v>a</v>
      </c>
      <c r="D22" s="23" t="str">
        <f>Budget!D22</f>
        <v>Subtotal 1. Human Resources</v>
      </c>
      <c r="E22" s="102">
        <f>SUM(E15:E21)</f>
        <v>0</v>
      </c>
      <c r="F22" s="107">
        <f t="shared" ref="F22:H22" si="17">SUM(F15:F21)</f>
        <v>0</v>
      </c>
      <c r="G22" s="108">
        <f t="shared" si="17"/>
        <v>0</v>
      </c>
      <c r="H22" s="66">
        <f t="shared" si="17"/>
        <v>0</v>
      </c>
      <c r="I22" s="4"/>
      <c r="J22" s="77">
        <f>SUM(J15:J21)</f>
        <v>0</v>
      </c>
      <c r="K22" s="4"/>
      <c r="L22" s="77">
        <f>SUM(L15:L21)</f>
        <v>0</v>
      </c>
      <c r="M22" s="4"/>
      <c r="N22" s="77">
        <f>SUM(N15:N21)</f>
        <v>0</v>
      </c>
      <c r="O22" s="4"/>
      <c r="P22" s="209"/>
      <c r="Q22" s="113">
        <f>SUM(Q15:Q21)</f>
        <v>0</v>
      </c>
      <c r="R22" s="208">
        <f t="shared" si="0"/>
        <v>0</v>
      </c>
      <c r="S22" s="113">
        <f>SUM(S15:S21)</f>
        <v>0</v>
      </c>
      <c r="T22" s="208">
        <f t="shared" si="4"/>
        <v>0</v>
      </c>
      <c r="U22" s="113">
        <f>SUM(U15:U21)</f>
        <v>0</v>
      </c>
      <c r="V22" s="208">
        <f t="shared" si="4"/>
        <v>0</v>
      </c>
      <c r="W22" s="113">
        <f>SUM(W15:W21)</f>
        <v>0</v>
      </c>
      <c r="X22" s="208">
        <f t="shared" ref="X22" si="18">IFERROR(W22/$E22,0)</f>
        <v>0</v>
      </c>
      <c r="Y22" s="113">
        <f>SUM(Y15:Y21)</f>
        <v>0</v>
      </c>
      <c r="Z22" s="208">
        <f t="shared" ref="Z22" si="19">IFERROR(Y22/$E22,0)</f>
        <v>0</v>
      </c>
      <c r="AA22" s="129"/>
      <c r="AB22" s="4"/>
      <c r="AE22" s="84">
        <f t="shared" si="1"/>
        <v>0</v>
      </c>
      <c r="AF22" s="86"/>
      <c r="AG22" s="84">
        <f>IFERROR((F22+G22+H22+J22-L22-Budget!R22),0)</f>
        <v>0</v>
      </c>
    </row>
    <row r="23" spans="2:33" x14ac:dyDescent="0.35">
      <c r="B23" s="227" t="str">
        <f>Budget!B23</f>
        <v>a</v>
      </c>
      <c r="D23" s="44" t="str">
        <f>Budget!D23</f>
        <v>2. EQUIPMENT AND SUPPLIES</v>
      </c>
      <c r="E23" s="67"/>
      <c r="F23" s="109"/>
      <c r="G23" s="110"/>
      <c r="H23" s="111"/>
      <c r="I23" s="4"/>
      <c r="J23" s="78"/>
      <c r="K23" s="4"/>
      <c r="L23" s="78"/>
      <c r="M23" s="4"/>
      <c r="N23" s="78"/>
      <c r="O23" s="4"/>
      <c r="P23" s="209"/>
      <c r="AA23" s="129"/>
      <c r="AB23" s="4"/>
      <c r="AE23" s="84">
        <f t="shared" si="1"/>
        <v>0</v>
      </c>
      <c r="AF23" s="85"/>
      <c r="AG23" s="84">
        <f>IFERROR((F23+G23+H23+J23-L23-Budget!R23),0)</f>
        <v>0</v>
      </c>
    </row>
    <row r="24" spans="2:33" x14ac:dyDescent="0.35">
      <c r="B24" s="227">
        <f>Budget!B24</f>
        <v>0</v>
      </c>
      <c r="D24" s="22" t="str">
        <f>Budget!D24</f>
        <v>2.1 Vehicle costs</v>
      </c>
      <c r="E24" s="103">
        <f>Budget!R24</f>
        <v>0</v>
      </c>
      <c r="F24" s="139">
        <f>Budget!U24</f>
        <v>0</v>
      </c>
      <c r="G24" s="70">
        <f>Budget!X24</f>
        <v>0</v>
      </c>
      <c r="H24" s="69">
        <f>Budget!AA24</f>
        <v>0</v>
      </c>
      <c r="I24" s="4"/>
      <c r="J24" s="79">
        <f>SUMIF('List of Invoices'!H:H,D24,'List of Invoices'!I:I)</f>
        <v>0</v>
      </c>
      <c r="K24" s="4"/>
      <c r="L24" s="79">
        <f t="shared" ref="L24:L38" si="20">F24+G24+H24-J24</f>
        <v>0</v>
      </c>
      <c r="M24" s="4"/>
      <c r="N24" s="79">
        <f t="shared" ref="N24:N38" si="21">E24-J24</f>
        <v>0</v>
      </c>
      <c r="O24" s="4"/>
      <c r="P24" s="209"/>
      <c r="Q24" s="82">
        <f>SUMIFS('List of Invoices'!$J:$J,'List of Invoices'!$H:$H,$D24,'List of Invoices'!$S:$S,Q$13)</f>
        <v>0</v>
      </c>
      <c r="R24" s="207">
        <f t="shared" ref="R24:R39" si="22">IFERROR(Q24/$E24,0)</f>
        <v>0</v>
      </c>
      <c r="S24" s="82">
        <f>SUMIFS('List of Invoices'!$J:$J,'List of Invoices'!$H:$H,$D24,'List of Invoices'!$S:$S,S$13)</f>
        <v>0</v>
      </c>
      <c r="T24" s="207">
        <f t="shared" si="4"/>
        <v>0</v>
      </c>
      <c r="U24" s="82">
        <f>SUMIFS('List of Invoices'!$J:$J,'List of Invoices'!$H:$H,$D24,'List of Invoices'!$S:$S,U$13)</f>
        <v>0</v>
      </c>
      <c r="V24" s="207">
        <f t="shared" si="4"/>
        <v>0</v>
      </c>
      <c r="W24" s="82">
        <f>SUMIFS('List of Invoices'!$J:$J,'List of Invoices'!$H:$H,$D24,'List of Invoices'!$S:$S,W$13)</f>
        <v>0</v>
      </c>
      <c r="X24" s="207">
        <f t="shared" ref="X24" si="23">IFERROR(W24/$E24,0)</f>
        <v>0</v>
      </c>
      <c r="Y24" s="82">
        <f>SUMIFS('List of Invoices'!$J:$J,'List of Invoices'!$H:$H,$D24,'List of Invoices'!$S:$S,Y$13)</f>
        <v>0</v>
      </c>
      <c r="Z24" s="207">
        <f t="shared" ref="Z24" si="24">IFERROR(Y24/$E24,0)</f>
        <v>0</v>
      </c>
      <c r="AA24" s="129"/>
      <c r="AB24" s="4"/>
      <c r="AE24" s="84">
        <f t="shared" si="1"/>
        <v>0</v>
      </c>
      <c r="AF24" s="85"/>
      <c r="AG24" s="84">
        <f>IFERROR((F24+G24+H24+J24-L24-Budget!R24),0)</f>
        <v>0</v>
      </c>
    </row>
    <row r="25" spans="2:33" x14ac:dyDescent="0.35">
      <c r="B25" s="227">
        <f>Budget!B25</f>
        <v>0</v>
      </c>
      <c r="D25" s="22" t="str">
        <f>Budget!D25</f>
        <v>2.2 Laptop</v>
      </c>
      <c r="E25" s="103">
        <f>Budget!R25</f>
        <v>0</v>
      </c>
      <c r="F25" s="139">
        <f>Budget!U25</f>
        <v>0</v>
      </c>
      <c r="G25" s="70">
        <f>Budget!X25</f>
        <v>0</v>
      </c>
      <c r="H25" s="69">
        <f>Budget!AA25</f>
        <v>0</v>
      </c>
      <c r="I25" s="4"/>
      <c r="J25" s="79">
        <f>SUMIF('List of Invoices'!H:H,D25,'List of Invoices'!I:I)</f>
        <v>0</v>
      </c>
      <c r="K25" s="4"/>
      <c r="L25" s="79">
        <f t="shared" si="20"/>
        <v>0</v>
      </c>
      <c r="M25" s="4"/>
      <c r="N25" s="79">
        <f t="shared" si="21"/>
        <v>0</v>
      </c>
      <c r="O25" s="4"/>
      <c r="P25" s="209"/>
      <c r="Q25" s="82">
        <f>SUMIFS('List of Invoices'!$J:$J,'List of Invoices'!$H:$H,$D25,'List of Invoices'!$S:$S,Q$13)</f>
        <v>0</v>
      </c>
      <c r="R25" s="207">
        <f t="shared" si="22"/>
        <v>0</v>
      </c>
      <c r="S25" s="82">
        <f>SUMIFS('List of Invoices'!$J:$J,'List of Invoices'!$H:$H,$D25,'List of Invoices'!$S:$S,S$13)</f>
        <v>0</v>
      </c>
      <c r="T25" s="207">
        <f t="shared" si="4"/>
        <v>0</v>
      </c>
      <c r="U25" s="82">
        <f>SUMIFS('List of Invoices'!$J:$J,'List of Invoices'!$H:$H,$D25,'List of Invoices'!$S:$S,U$13)</f>
        <v>0</v>
      </c>
      <c r="V25" s="207">
        <f t="shared" si="4"/>
        <v>0</v>
      </c>
      <c r="W25" s="82">
        <f>SUMIFS('List of Invoices'!$J:$J,'List of Invoices'!$H:$H,$D25,'List of Invoices'!$S:$S,W$13)</f>
        <v>0</v>
      </c>
      <c r="X25" s="207">
        <f t="shared" ref="X25" si="25">IFERROR(W25/$E25,0)</f>
        <v>0</v>
      </c>
      <c r="Y25" s="82">
        <f>SUMIFS('List of Invoices'!$J:$J,'List of Invoices'!$H:$H,$D25,'List of Invoices'!$S:$S,Y$13)</f>
        <v>0</v>
      </c>
      <c r="Z25" s="207">
        <f t="shared" ref="Z25" si="26">IFERROR(Y25/$E25,0)</f>
        <v>0</v>
      </c>
      <c r="AA25" s="129"/>
      <c r="AB25" s="4"/>
      <c r="AE25" s="84">
        <f t="shared" si="1"/>
        <v>0</v>
      </c>
      <c r="AF25" s="85"/>
      <c r="AG25" s="84">
        <f>IFERROR((F25+G25+H25+J25-L25-Budget!R25),0)</f>
        <v>0</v>
      </c>
    </row>
    <row r="26" spans="2:33" x14ac:dyDescent="0.35">
      <c r="B26" s="227">
        <f>Budget!B26</f>
        <v>0</v>
      </c>
      <c r="D26" s="22" t="str">
        <f>Budget!D26</f>
        <v>2.3 Printer</v>
      </c>
      <c r="E26" s="103">
        <f>Budget!R26</f>
        <v>0</v>
      </c>
      <c r="F26" s="139">
        <f>Budget!U26</f>
        <v>0</v>
      </c>
      <c r="G26" s="70">
        <f>Budget!X26</f>
        <v>0</v>
      </c>
      <c r="H26" s="69">
        <f>Budget!AA26</f>
        <v>0</v>
      </c>
      <c r="I26" s="4"/>
      <c r="J26" s="79">
        <f>SUMIF('List of Invoices'!H:H,D26,'List of Invoices'!I:I)</f>
        <v>0</v>
      </c>
      <c r="K26" s="4"/>
      <c r="L26" s="79">
        <f t="shared" si="20"/>
        <v>0</v>
      </c>
      <c r="M26" s="4"/>
      <c r="N26" s="79">
        <f t="shared" si="21"/>
        <v>0</v>
      </c>
      <c r="O26" s="4"/>
      <c r="P26" s="209"/>
      <c r="Q26" s="82">
        <f>SUMIFS('List of Invoices'!$J:$J,'List of Invoices'!$H:$H,$D26,'List of Invoices'!$S:$S,Q$13)</f>
        <v>0</v>
      </c>
      <c r="R26" s="207">
        <f t="shared" si="22"/>
        <v>0</v>
      </c>
      <c r="S26" s="82">
        <f>SUMIFS('List of Invoices'!$J:$J,'List of Invoices'!$H:$H,$D26,'List of Invoices'!$S:$S,S$13)</f>
        <v>0</v>
      </c>
      <c r="T26" s="207">
        <f t="shared" si="4"/>
        <v>0</v>
      </c>
      <c r="U26" s="82">
        <f>SUMIFS('List of Invoices'!$J:$J,'List of Invoices'!$H:$H,$D26,'List of Invoices'!$S:$S,U$13)</f>
        <v>0</v>
      </c>
      <c r="V26" s="207">
        <f t="shared" si="4"/>
        <v>0</v>
      </c>
      <c r="W26" s="82">
        <f>SUMIFS('List of Invoices'!$J:$J,'List of Invoices'!$H:$H,$D26,'List of Invoices'!$S:$S,W$13)</f>
        <v>0</v>
      </c>
      <c r="X26" s="207">
        <f t="shared" ref="X26" si="27">IFERROR(W26/$E26,0)</f>
        <v>0</v>
      </c>
      <c r="Y26" s="82">
        <f>SUMIFS('List of Invoices'!$J:$J,'List of Invoices'!$H:$H,$D26,'List of Invoices'!$S:$S,Y$13)</f>
        <v>0</v>
      </c>
      <c r="Z26" s="207">
        <f t="shared" ref="Z26" si="28">IFERROR(Y26/$E26,0)</f>
        <v>0</v>
      </c>
      <c r="AA26" s="129"/>
      <c r="AB26" s="4"/>
      <c r="AE26" s="84">
        <f t="shared" si="1"/>
        <v>0</v>
      </c>
      <c r="AF26" s="85"/>
      <c r="AG26" s="84">
        <f>IFERROR((F26+G26+H26+J26-L26-Budget!R26),0)</f>
        <v>0</v>
      </c>
    </row>
    <row r="27" spans="2:33" x14ac:dyDescent="0.35">
      <c r="B27" s="227">
        <f>Budget!B27</f>
        <v>0</v>
      </c>
      <c r="D27" s="22" t="str">
        <f>Budget!D27</f>
        <v>2.4 Consumables - Office Supplies</v>
      </c>
      <c r="E27" s="103">
        <f>Budget!R27</f>
        <v>0</v>
      </c>
      <c r="F27" s="139">
        <f>Budget!U27</f>
        <v>0</v>
      </c>
      <c r="G27" s="70">
        <f>Budget!X27</f>
        <v>0</v>
      </c>
      <c r="H27" s="69">
        <f>Budget!AA27</f>
        <v>0</v>
      </c>
      <c r="I27" s="4"/>
      <c r="J27" s="79">
        <f>SUMIF('List of Invoices'!H:H,D27,'List of Invoices'!I:I)</f>
        <v>0</v>
      </c>
      <c r="K27" s="4"/>
      <c r="L27" s="79">
        <f t="shared" si="20"/>
        <v>0</v>
      </c>
      <c r="M27" s="4"/>
      <c r="N27" s="79">
        <f t="shared" si="21"/>
        <v>0</v>
      </c>
      <c r="O27" s="4"/>
      <c r="P27" s="209"/>
      <c r="Q27" s="82">
        <f>SUMIFS('List of Invoices'!$J:$J,'List of Invoices'!$H:$H,$D27,'List of Invoices'!$S:$S,Q$13)</f>
        <v>0</v>
      </c>
      <c r="R27" s="207">
        <f t="shared" si="22"/>
        <v>0</v>
      </c>
      <c r="S27" s="82">
        <f>SUMIFS('List of Invoices'!$J:$J,'List of Invoices'!$H:$H,$D27,'List of Invoices'!$S:$S,S$13)</f>
        <v>0</v>
      </c>
      <c r="T27" s="207">
        <f t="shared" si="4"/>
        <v>0</v>
      </c>
      <c r="U27" s="82">
        <f>SUMIFS('List of Invoices'!$J:$J,'List of Invoices'!$H:$H,$D27,'List of Invoices'!$S:$S,U$13)</f>
        <v>0</v>
      </c>
      <c r="V27" s="207">
        <f t="shared" si="4"/>
        <v>0</v>
      </c>
      <c r="W27" s="82">
        <f>SUMIFS('List of Invoices'!$J:$J,'List of Invoices'!$H:$H,$D27,'List of Invoices'!$S:$S,W$13)</f>
        <v>0</v>
      </c>
      <c r="X27" s="207">
        <f t="shared" ref="X27" si="29">IFERROR(W27/$E27,0)</f>
        <v>0</v>
      </c>
      <c r="Y27" s="82">
        <f>SUMIFS('List of Invoices'!$J:$J,'List of Invoices'!$H:$H,$D27,'List of Invoices'!$S:$S,Y$13)</f>
        <v>0</v>
      </c>
      <c r="Z27" s="207">
        <f t="shared" ref="Z27" si="30">IFERROR(Y27/$E27,0)</f>
        <v>0</v>
      </c>
      <c r="AA27" s="129"/>
      <c r="AB27" s="4"/>
      <c r="AE27" s="84">
        <f t="shared" si="1"/>
        <v>0</v>
      </c>
      <c r="AF27" s="85"/>
      <c r="AG27" s="84">
        <f>IFERROR((F27+G27+H27+J27-L27-Budget!R27),0)</f>
        <v>0</v>
      </c>
    </row>
    <row r="28" spans="2:33" x14ac:dyDescent="0.35">
      <c r="B28" s="227">
        <f>Budget!B28</f>
        <v>0</v>
      </c>
      <c r="D28" s="22" t="str">
        <f>Budget!D28</f>
        <v>2.5 Visibility - brochures - roll-up - Vests</v>
      </c>
      <c r="E28" s="103">
        <f>Budget!R28</f>
        <v>0</v>
      </c>
      <c r="F28" s="139">
        <f>Budget!U28</f>
        <v>0</v>
      </c>
      <c r="G28" s="70">
        <f>Budget!X28</f>
        <v>0</v>
      </c>
      <c r="H28" s="69">
        <f>Budget!AA28</f>
        <v>0</v>
      </c>
      <c r="I28" s="4"/>
      <c r="J28" s="79">
        <f>SUMIF('List of Invoices'!H:H,D28,'List of Invoices'!I:I)</f>
        <v>0</v>
      </c>
      <c r="K28" s="4"/>
      <c r="L28" s="79">
        <f t="shared" si="20"/>
        <v>0</v>
      </c>
      <c r="M28" s="4"/>
      <c r="N28" s="79">
        <f t="shared" si="21"/>
        <v>0</v>
      </c>
      <c r="O28" s="4"/>
      <c r="P28" s="209"/>
      <c r="Q28" s="82">
        <f>SUMIFS('List of Invoices'!$J:$J,'List of Invoices'!$H:$H,$D28,'List of Invoices'!$S:$S,Q$13)</f>
        <v>0</v>
      </c>
      <c r="R28" s="207">
        <f t="shared" si="22"/>
        <v>0</v>
      </c>
      <c r="S28" s="82">
        <f>SUMIFS('List of Invoices'!$J:$J,'List of Invoices'!$H:$H,$D28,'List of Invoices'!$S:$S,S$13)</f>
        <v>0</v>
      </c>
      <c r="T28" s="207">
        <f t="shared" si="4"/>
        <v>0</v>
      </c>
      <c r="U28" s="82">
        <f>SUMIFS('List of Invoices'!$J:$J,'List of Invoices'!$H:$H,$D28,'List of Invoices'!$S:$S,U$13)</f>
        <v>0</v>
      </c>
      <c r="V28" s="207">
        <f t="shared" si="4"/>
        <v>0</v>
      </c>
      <c r="W28" s="82">
        <f>SUMIFS('List of Invoices'!$J:$J,'List of Invoices'!$H:$H,$D28,'List of Invoices'!$S:$S,W$13)</f>
        <v>0</v>
      </c>
      <c r="X28" s="207">
        <f t="shared" ref="X28" si="31">IFERROR(W28/$E28,0)</f>
        <v>0</v>
      </c>
      <c r="Y28" s="82">
        <f>SUMIFS('List of Invoices'!$J:$J,'List of Invoices'!$H:$H,$D28,'List of Invoices'!$S:$S,Y$13)</f>
        <v>0</v>
      </c>
      <c r="Z28" s="207">
        <f t="shared" ref="Z28" si="32">IFERROR(Y28/$E28,0)</f>
        <v>0</v>
      </c>
      <c r="AA28" s="129"/>
      <c r="AB28" s="4"/>
      <c r="AE28" s="84">
        <f t="shared" si="1"/>
        <v>0</v>
      </c>
      <c r="AF28" s="85"/>
      <c r="AG28" s="84">
        <f>IFERROR((F28+G28+H28+J28-L28-Budget!R28),0)</f>
        <v>0</v>
      </c>
    </row>
    <row r="29" spans="2:33" x14ac:dyDescent="0.35">
      <c r="B29" s="227">
        <f>Budget!B29</f>
        <v>0</v>
      </c>
      <c r="D29" s="234" t="str">
        <f>Budget!D29</f>
        <v>2.6 Training equipment (dummy, bed, accessories…)</v>
      </c>
      <c r="E29" s="103">
        <f>Budget!R29</f>
        <v>0</v>
      </c>
      <c r="F29" s="139">
        <f>Budget!U29</f>
        <v>0</v>
      </c>
      <c r="G29" s="70">
        <f>Budget!X29</f>
        <v>0</v>
      </c>
      <c r="H29" s="69">
        <f>Budget!AA29</f>
        <v>0</v>
      </c>
      <c r="I29" s="4"/>
      <c r="J29" s="79">
        <f>SUMIF('List of Invoices'!H:H,D29,'List of Invoices'!I:I)</f>
        <v>0</v>
      </c>
      <c r="K29" s="4"/>
      <c r="L29" s="79">
        <f t="shared" si="20"/>
        <v>0</v>
      </c>
      <c r="M29" s="4"/>
      <c r="N29" s="79">
        <f t="shared" si="21"/>
        <v>0</v>
      </c>
      <c r="O29" s="4"/>
      <c r="P29" s="209"/>
      <c r="Q29" s="82">
        <f>SUMIFS('List of Invoices'!$J:$J,'List of Invoices'!$H:$H,$D29,'List of Invoices'!$S:$S,Q$13)</f>
        <v>0</v>
      </c>
      <c r="R29" s="207">
        <f t="shared" si="22"/>
        <v>0</v>
      </c>
      <c r="S29" s="82">
        <f>SUMIFS('List of Invoices'!$J:$J,'List of Invoices'!$H:$H,$D29,'List of Invoices'!$S:$S,S$13)</f>
        <v>0</v>
      </c>
      <c r="T29" s="207">
        <f t="shared" si="4"/>
        <v>0</v>
      </c>
      <c r="U29" s="82">
        <f>SUMIFS('List of Invoices'!$J:$J,'List of Invoices'!$H:$H,$D29,'List of Invoices'!$S:$S,U$13)</f>
        <v>0</v>
      </c>
      <c r="V29" s="207">
        <f t="shared" si="4"/>
        <v>0</v>
      </c>
      <c r="W29" s="82">
        <f>SUMIFS('List of Invoices'!$J:$J,'List of Invoices'!$H:$H,$D29,'List of Invoices'!$S:$S,W$13)</f>
        <v>0</v>
      </c>
      <c r="X29" s="207">
        <f t="shared" ref="X29" si="33">IFERROR(W29/$E29,0)</f>
        <v>0</v>
      </c>
      <c r="Y29" s="82">
        <f>SUMIFS('List of Invoices'!$J:$J,'List of Invoices'!$H:$H,$D29,'List of Invoices'!$S:$S,Y$13)</f>
        <v>0</v>
      </c>
      <c r="Z29" s="207">
        <f t="shared" ref="Z29" si="34">IFERROR(Y29/$E29,0)</f>
        <v>0</v>
      </c>
      <c r="AA29" s="129"/>
      <c r="AB29" s="4"/>
      <c r="AE29" s="84">
        <f t="shared" si="1"/>
        <v>0</v>
      </c>
      <c r="AF29" s="85"/>
      <c r="AG29" s="84">
        <f>IFERROR((F29+G29+H29+J29-L29-Budget!R29),0)</f>
        <v>0</v>
      </c>
    </row>
    <row r="30" spans="2:33" x14ac:dyDescent="0.35">
      <c r="B30" s="227">
        <f>Budget!B30</f>
        <v>0</v>
      </c>
      <c r="D30" s="234" t="str">
        <f>Budget!D30</f>
        <v>2.7 Telecommunications (devices and plans)</v>
      </c>
      <c r="E30" s="103">
        <f>Budget!R30</f>
        <v>0</v>
      </c>
      <c r="F30" s="139">
        <f>Budget!U30</f>
        <v>0</v>
      </c>
      <c r="G30" s="70">
        <f>Budget!X30</f>
        <v>0</v>
      </c>
      <c r="H30" s="69">
        <f>Budget!AA30</f>
        <v>0</v>
      </c>
      <c r="I30" s="4"/>
      <c r="J30" s="79">
        <f>SUMIF('List of Invoices'!H:H,D30,'List of Invoices'!I:I)</f>
        <v>0</v>
      </c>
      <c r="K30" s="4"/>
      <c r="L30" s="79">
        <f t="shared" si="20"/>
        <v>0</v>
      </c>
      <c r="M30" s="4"/>
      <c r="N30" s="79">
        <f t="shared" si="21"/>
        <v>0</v>
      </c>
      <c r="O30" s="4"/>
      <c r="P30" s="209"/>
      <c r="Q30" s="82">
        <f>SUMIFS('List of Invoices'!$J:$J,'List of Invoices'!$H:$H,$D30,'List of Invoices'!$S:$S,Q$13)</f>
        <v>0</v>
      </c>
      <c r="R30" s="207">
        <f t="shared" si="22"/>
        <v>0</v>
      </c>
      <c r="S30" s="82">
        <f>SUMIFS('List of Invoices'!$J:$J,'List of Invoices'!$H:$H,$D30,'List of Invoices'!$S:$S,S$13)</f>
        <v>0</v>
      </c>
      <c r="T30" s="207">
        <f t="shared" si="4"/>
        <v>0</v>
      </c>
      <c r="U30" s="82">
        <f>SUMIFS('List of Invoices'!$J:$J,'List of Invoices'!$H:$H,$D30,'List of Invoices'!$S:$S,U$13)</f>
        <v>0</v>
      </c>
      <c r="V30" s="207">
        <f t="shared" si="4"/>
        <v>0</v>
      </c>
      <c r="W30" s="82">
        <f>SUMIFS('List of Invoices'!$J:$J,'List of Invoices'!$H:$H,$D30,'List of Invoices'!$S:$S,W$13)</f>
        <v>0</v>
      </c>
      <c r="X30" s="207">
        <f t="shared" ref="X30" si="35">IFERROR(W30/$E30,0)</f>
        <v>0</v>
      </c>
      <c r="Y30" s="82">
        <f>SUMIFS('List of Invoices'!$J:$J,'List of Invoices'!$H:$H,$D30,'List of Invoices'!$S:$S,Y$13)</f>
        <v>0</v>
      </c>
      <c r="Z30" s="207">
        <f t="shared" ref="Z30" si="36">IFERROR(Y30/$E30,0)</f>
        <v>0</v>
      </c>
      <c r="AA30" s="129"/>
      <c r="AB30" s="4"/>
      <c r="AE30" s="84">
        <f t="shared" si="1"/>
        <v>0</v>
      </c>
      <c r="AF30" s="85"/>
      <c r="AG30" s="84">
        <f>IFERROR((F30+G30+H30+J30-L30-Budget!R30),0)</f>
        <v>0</v>
      </c>
    </row>
    <row r="31" spans="2:33" x14ac:dyDescent="0.35">
      <c r="B31" s="227">
        <f>Budget!B31</f>
        <v>0</v>
      </c>
      <c r="D31" s="234" t="str">
        <f>Budget!D31</f>
        <v>2.8 Projector</v>
      </c>
      <c r="E31" s="103">
        <f>Budget!R31</f>
        <v>0</v>
      </c>
      <c r="F31" s="139">
        <f>Budget!U31</f>
        <v>0</v>
      </c>
      <c r="G31" s="70">
        <f>Budget!X31</f>
        <v>0</v>
      </c>
      <c r="H31" s="69">
        <f>Budget!AA31</f>
        <v>0</v>
      </c>
      <c r="I31" s="4"/>
      <c r="J31" s="79">
        <f>SUMIF('List of Invoices'!H:H,D31,'List of Invoices'!I:I)</f>
        <v>0</v>
      </c>
      <c r="K31" s="4"/>
      <c r="L31" s="79">
        <f t="shared" si="20"/>
        <v>0</v>
      </c>
      <c r="M31" s="4"/>
      <c r="N31" s="79">
        <f t="shared" si="21"/>
        <v>0</v>
      </c>
      <c r="O31" s="4"/>
      <c r="P31" s="209"/>
      <c r="Q31" s="82">
        <f>SUMIFS('List of Invoices'!$J:$J,'List of Invoices'!$H:$H,$D31,'List of Invoices'!$S:$S,Q$13)</f>
        <v>0</v>
      </c>
      <c r="R31" s="207">
        <f t="shared" si="22"/>
        <v>0</v>
      </c>
      <c r="S31" s="82">
        <f>SUMIFS('List of Invoices'!$J:$J,'List of Invoices'!$H:$H,$D31,'List of Invoices'!$S:$S,S$13)</f>
        <v>0</v>
      </c>
      <c r="T31" s="207">
        <f t="shared" si="4"/>
        <v>0</v>
      </c>
      <c r="U31" s="82">
        <f>SUMIFS('List of Invoices'!$J:$J,'List of Invoices'!$H:$H,$D31,'List of Invoices'!$S:$S,U$13)</f>
        <v>0</v>
      </c>
      <c r="V31" s="207">
        <f t="shared" si="4"/>
        <v>0</v>
      </c>
      <c r="W31" s="82">
        <f>SUMIFS('List of Invoices'!$J:$J,'List of Invoices'!$H:$H,$D31,'List of Invoices'!$S:$S,W$13)</f>
        <v>0</v>
      </c>
      <c r="X31" s="207">
        <f t="shared" ref="X31" si="37">IFERROR(W31/$E31,0)</f>
        <v>0</v>
      </c>
      <c r="Y31" s="82">
        <f>SUMIFS('List of Invoices'!$J:$J,'List of Invoices'!$H:$H,$D31,'List of Invoices'!$S:$S,Y$13)</f>
        <v>0</v>
      </c>
      <c r="Z31" s="207">
        <f t="shared" ref="Z31" si="38">IFERROR(Y31/$E31,0)</f>
        <v>0</v>
      </c>
      <c r="AA31" s="129"/>
      <c r="AB31" s="4"/>
      <c r="AE31" s="84">
        <f t="shared" si="1"/>
        <v>0</v>
      </c>
      <c r="AF31" s="85"/>
      <c r="AG31" s="84">
        <f>IFERROR((F31+G31+H31+J31-L31-Budget!R31),0)</f>
        <v>0</v>
      </c>
    </row>
    <row r="32" spans="2:33" x14ac:dyDescent="0.35">
      <c r="B32" s="227">
        <f>Budget!B32</f>
        <v>0</v>
      </c>
      <c r="D32" s="234" t="str">
        <f>Budget!D32</f>
        <v>2.9 Speaker</v>
      </c>
      <c r="E32" s="103">
        <f>Budget!R32</f>
        <v>0</v>
      </c>
      <c r="F32" s="139">
        <f>Budget!U32</f>
        <v>0</v>
      </c>
      <c r="G32" s="70">
        <f>Budget!X32</f>
        <v>0</v>
      </c>
      <c r="H32" s="69">
        <f>Budget!AA32</f>
        <v>0</v>
      </c>
      <c r="I32" s="4"/>
      <c r="J32" s="79">
        <f>SUMIF('List of Invoices'!H:H,D32,'List of Invoices'!I:I)</f>
        <v>0</v>
      </c>
      <c r="K32" s="4"/>
      <c r="L32" s="79">
        <f t="shared" si="20"/>
        <v>0</v>
      </c>
      <c r="M32" s="4"/>
      <c r="N32" s="79">
        <f t="shared" si="21"/>
        <v>0</v>
      </c>
      <c r="O32" s="4"/>
      <c r="P32" s="209"/>
      <c r="Q32" s="82">
        <f>SUMIFS('List of Invoices'!$J:$J,'List of Invoices'!$H:$H,$D32,'List of Invoices'!$S:$S,Q$13)</f>
        <v>0</v>
      </c>
      <c r="R32" s="207">
        <f t="shared" si="22"/>
        <v>0</v>
      </c>
      <c r="S32" s="82">
        <f>SUMIFS('List of Invoices'!$J:$J,'List of Invoices'!$H:$H,$D32,'List of Invoices'!$S:$S,S$13)</f>
        <v>0</v>
      </c>
      <c r="T32" s="207">
        <f t="shared" si="4"/>
        <v>0</v>
      </c>
      <c r="U32" s="82">
        <f>SUMIFS('List of Invoices'!$J:$J,'List of Invoices'!$H:$H,$D32,'List of Invoices'!$S:$S,U$13)</f>
        <v>0</v>
      </c>
      <c r="V32" s="207">
        <f t="shared" si="4"/>
        <v>0</v>
      </c>
      <c r="W32" s="82">
        <f>SUMIFS('List of Invoices'!$J:$J,'List of Invoices'!$H:$H,$D32,'List of Invoices'!$S:$S,W$13)</f>
        <v>0</v>
      </c>
      <c r="X32" s="207">
        <f t="shared" ref="X32" si="39">IFERROR(W32/$E32,0)</f>
        <v>0</v>
      </c>
      <c r="Y32" s="82">
        <f>SUMIFS('List of Invoices'!$J:$J,'List of Invoices'!$H:$H,$D32,'List of Invoices'!$S:$S,Y$13)</f>
        <v>0</v>
      </c>
      <c r="Z32" s="207">
        <f t="shared" ref="Z32" si="40">IFERROR(Y32/$E32,0)</f>
        <v>0</v>
      </c>
      <c r="AA32" s="129"/>
      <c r="AB32" s="4"/>
      <c r="AE32" s="84">
        <f t="shared" si="1"/>
        <v>0</v>
      </c>
      <c r="AF32" s="85"/>
      <c r="AG32" s="84">
        <f>IFERROR((F32+G32+H32+J32-L32-Budget!R32),0)</f>
        <v>0</v>
      </c>
    </row>
    <row r="33" spans="2:33" x14ac:dyDescent="0.35">
      <c r="B33" s="227">
        <f>Budget!B33</f>
        <v>0</v>
      </c>
      <c r="D33" s="234" t="str">
        <f>Budget!D33</f>
        <v>2.10 Water filtering dispenses</v>
      </c>
      <c r="E33" s="103">
        <f>Budget!R33</f>
        <v>0</v>
      </c>
      <c r="F33" s="139">
        <f>Budget!U33</f>
        <v>0</v>
      </c>
      <c r="G33" s="70">
        <f>Budget!X33</f>
        <v>0</v>
      </c>
      <c r="H33" s="69">
        <f>Budget!AA33</f>
        <v>0</v>
      </c>
      <c r="I33" s="4"/>
      <c r="J33" s="79">
        <f>SUMIF('List of Invoices'!H:H,D33,'List of Invoices'!I:I)</f>
        <v>0</v>
      </c>
      <c r="K33" s="4"/>
      <c r="L33" s="79">
        <f t="shared" si="20"/>
        <v>0</v>
      </c>
      <c r="M33" s="4"/>
      <c r="N33" s="79">
        <f t="shared" si="21"/>
        <v>0</v>
      </c>
      <c r="O33" s="4"/>
      <c r="P33" s="209"/>
      <c r="Q33" s="82">
        <f>SUMIFS('List of Invoices'!$J:$J,'List of Invoices'!$H:$H,$D33,'List of Invoices'!$S:$S,Q$13)</f>
        <v>0</v>
      </c>
      <c r="R33" s="207">
        <f t="shared" si="22"/>
        <v>0</v>
      </c>
      <c r="S33" s="82">
        <f>SUMIFS('List of Invoices'!$J:$J,'List of Invoices'!$H:$H,$D33,'List of Invoices'!$S:$S,S$13)</f>
        <v>0</v>
      </c>
      <c r="T33" s="207">
        <f t="shared" si="4"/>
        <v>0</v>
      </c>
      <c r="U33" s="82">
        <f>SUMIFS('List of Invoices'!$J:$J,'List of Invoices'!$H:$H,$D33,'List of Invoices'!$S:$S,U$13)</f>
        <v>0</v>
      </c>
      <c r="V33" s="207">
        <f t="shared" si="4"/>
        <v>0</v>
      </c>
      <c r="W33" s="82">
        <f>SUMIFS('List of Invoices'!$J:$J,'List of Invoices'!$H:$H,$D33,'List of Invoices'!$S:$S,W$13)</f>
        <v>0</v>
      </c>
      <c r="X33" s="207">
        <f t="shared" ref="X33" si="41">IFERROR(W33/$E33,0)</f>
        <v>0</v>
      </c>
      <c r="Y33" s="82">
        <f>SUMIFS('List of Invoices'!$J:$J,'List of Invoices'!$H:$H,$D33,'List of Invoices'!$S:$S,Y$13)</f>
        <v>0</v>
      </c>
      <c r="Z33" s="207">
        <f t="shared" ref="Z33" si="42">IFERROR(Y33/$E33,0)</f>
        <v>0</v>
      </c>
      <c r="AA33" s="129"/>
      <c r="AB33" s="4"/>
      <c r="AE33" s="84">
        <f t="shared" si="1"/>
        <v>0</v>
      </c>
      <c r="AF33" s="85"/>
      <c r="AG33" s="84">
        <f>IFERROR((F33+G33+H33+J33-L33-Budget!R33),0)</f>
        <v>0</v>
      </c>
    </row>
    <row r="34" spans="2:33" x14ac:dyDescent="0.35">
      <c r="B34" s="227">
        <f>Budget!B34</f>
        <v>0</v>
      </c>
      <c r="D34" s="234" t="str">
        <f>Budget!D34</f>
        <v>2.11 Screen</v>
      </c>
      <c r="E34" s="103">
        <f>Budget!R34</f>
        <v>0</v>
      </c>
      <c r="F34" s="139">
        <f>Budget!U34</f>
        <v>0</v>
      </c>
      <c r="G34" s="70">
        <f>Budget!X34</f>
        <v>0</v>
      </c>
      <c r="H34" s="69">
        <f>Budget!AA34</f>
        <v>0</v>
      </c>
      <c r="I34" s="4"/>
      <c r="J34" s="79">
        <f>SUMIF('List of Invoices'!H:H,D34,'List of Invoices'!I:I)</f>
        <v>0</v>
      </c>
      <c r="K34" s="4"/>
      <c r="L34" s="79">
        <f t="shared" si="20"/>
        <v>0</v>
      </c>
      <c r="M34" s="4"/>
      <c r="N34" s="79">
        <f t="shared" si="21"/>
        <v>0</v>
      </c>
      <c r="O34" s="4"/>
      <c r="P34" s="209"/>
      <c r="Q34" s="82">
        <f>SUMIFS('List of Invoices'!$J:$J,'List of Invoices'!$H:$H,$D34,'List of Invoices'!$S:$S,Q$13)</f>
        <v>0</v>
      </c>
      <c r="R34" s="207">
        <f t="shared" si="22"/>
        <v>0</v>
      </c>
      <c r="S34" s="82">
        <f>SUMIFS('List of Invoices'!$J:$J,'List of Invoices'!$H:$H,$D34,'List of Invoices'!$S:$S,S$13)</f>
        <v>0</v>
      </c>
      <c r="T34" s="207">
        <f t="shared" si="4"/>
        <v>0</v>
      </c>
      <c r="U34" s="82">
        <f>SUMIFS('List of Invoices'!$J:$J,'List of Invoices'!$H:$H,$D34,'List of Invoices'!$S:$S,U$13)</f>
        <v>0</v>
      </c>
      <c r="V34" s="207">
        <f t="shared" si="4"/>
        <v>0</v>
      </c>
      <c r="W34" s="82">
        <f>SUMIFS('List of Invoices'!$J:$J,'List of Invoices'!$H:$H,$D34,'List of Invoices'!$S:$S,W$13)</f>
        <v>0</v>
      </c>
      <c r="X34" s="207">
        <f t="shared" ref="X34" si="43">IFERROR(W34/$E34,0)</f>
        <v>0</v>
      </c>
      <c r="Y34" s="82">
        <f>SUMIFS('List of Invoices'!$J:$J,'List of Invoices'!$H:$H,$D34,'List of Invoices'!$S:$S,Y$13)</f>
        <v>0</v>
      </c>
      <c r="Z34" s="207">
        <f t="shared" ref="Z34" si="44">IFERROR(Y34/$E34,0)</f>
        <v>0</v>
      </c>
      <c r="AA34" s="129"/>
      <c r="AB34" s="4"/>
      <c r="AE34" s="84">
        <f t="shared" si="1"/>
        <v>0</v>
      </c>
      <c r="AF34" s="85"/>
      <c r="AG34" s="84">
        <f>IFERROR((F34+G34+H34+J34-L34-Budget!R34),0)</f>
        <v>0</v>
      </c>
    </row>
    <row r="35" spans="2:33" x14ac:dyDescent="0.35">
      <c r="B35" s="227">
        <f>Budget!B35</f>
        <v>0</v>
      </c>
      <c r="D35" s="234" t="str">
        <f>Budget!D35</f>
        <v>2.12 Organization of meetings</v>
      </c>
      <c r="E35" s="103">
        <f>Budget!R35</f>
        <v>0</v>
      </c>
      <c r="F35" s="139">
        <f>Budget!U35</f>
        <v>0</v>
      </c>
      <c r="G35" s="70">
        <f>Budget!X35</f>
        <v>0</v>
      </c>
      <c r="H35" s="69">
        <f>Budget!AA35</f>
        <v>0</v>
      </c>
      <c r="I35" s="4"/>
      <c r="J35" s="79">
        <f>SUMIF('List of Invoices'!H:H,D35,'List of Invoices'!I:I)</f>
        <v>0</v>
      </c>
      <c r="K35" s="4"/>
      <c r="L35" s="79">
        <f t="shared" si="20"/>
        <v>0</v>
      </c>
      <c r="M35" s="4"/>
      <c r="N35" s="79">
        <f t="shared" si="21"/>
        <v>0</v>
      </c>
      <c r="O35" s="4"/>
      <c r="P35" s="209"/>
      <c r="Q35" s="82">
        <f>SUMIFS('List of Invoices'!$J:$J,'List of Invoices'!$H:$H,$D35,'List of Invoices'!$S:$S,Q$13)</f>
        <v>0</v>
      </c>
      <c r="R35" s="207">
        <f t="shared" si="22"/>
        <v>0</v>
      </c>
      <c r="S35" s="82">
        <f>SUMIFS('List of Invoices'!$J:$J,'List of Invoices'!$H:$H,$D35,'List of Invoices'!$S:$S,S$13)</f>
        <v>0</v>
      </c>
      <c r="T35" s="207">
        <f t="shared" si="4"/>
        <v>0</v>
      </c>
      <c r="U35" s="82">
        <f>SUMIFS('List of Invoices'!$J:$J,'List of Invoices'!$H:$H,$D35,'List of Invoices'!$S:$S,U$13)</f>
        <v>0</v>
      </c>
      <c r="V35" s="207">
        <f t="shared" si="4"/>
        <v>0</v>
      </c>
      <c r="W35" s="82">
        <f>SUMIFS('List of Invoices'!$J:$J,'List of Invoices'!$H:$H,$D35,'List of Invoices'!$S:$S,W$13)</f>
        <v>0</v>
      </c>
      <c r="X35" s="207">
        <f t="shared" ref="X35" si="45">IFERROR(W35/$E35,0)</f>
        <v>0</v>
      </c>
      <c r="Y35" s="82">
        <f>SUMIFS('List of Invoices'!$J:$J,'List of Invoices'!$H:$H,$D35,'List of Invoices'!$S:$S,Y$13)</f>
        <v>0</v>
      </c>
      <c r="Z35" s="207">
        <f t="shared" ref="Z35" si="46">IFERROR(Y35/$E35,0)</f>
        <v>0</v>
      </c>
      <c r="AA35" s="129"/>
      <c r="AB35" s="4"/>
      <c r="AE35" s="84">
        <f t="shared" si="1"/>
        <v>0</v>
      </c>
      <c r="AF35" s="85"/>
      <c r="AG35" s="84">
        <f>IFERROR((F35+G35+H35+J35-L35-Budget!R35),0)</f>
        <v>0</v>
      </c>
    </row>
    <row r="36" spans="2:33" x14ac:dyDescent="0.35">
      <c r="B36" s="227">
        <f>Budget!B36</f>
        <v>0</v>
      </c>
      <c r="D36" s="234">
        <f>Budget!D36</f>
        <v>0</v>
      </c>
      <c r="E36" s="103">
        <f>Budget!R36</f>
        <v>0</v>
      </c>
      <c r="F36" s="139">
        <f>Budget!U36</f>
        <v>0</v>
      </c>
      <c r="G36" s="70">
        <f>Budget!X36</f>
        <v>0</v>
      </c>
      <c r="H36" s="69">
        <f>Budget!AA36</f>
        <v>0</v>
      </c>
      <c r="I36" s="4"/>
      <c r="J36" s="79">
        <f>SUMIF('List of Invoices'!H:H,D36,'List of Invoices'!I:I)</f>
        <v>0</v>
      </c>
      <c r="K36" s="4"/>
      <c r="L36" s="79">
        <f t="shared" si="20"/>
        <v>0</v>
      </c>
      <c r="M36" s="4"/>
      <c r="N36" s="79">
        <f t="shared" si="21"/>
        <v>0</v>
      </c>
      <c r="O36" s="4"/>
      <c r="P36" s="209"/>
      <c r="Q36" s="82">
        <f>SUMIFS('List of Invoices'!$J:$J,'List of Invoices'!$H:$H,$D36,'List of Invoices'!$S:$S,Q$13)</f>
        <v>0</v>
      </c>
      <c r="R36" s="207">
        <f t="shared" si="22"/>
        <v>0</v>
      </c>
      <c r="S36" s="82">
        <f>SUMIFS('List of Invoices'!$J:$J,'List of Invoices'!$H:$H,$D36,'List of Invoices'!$S:$S,S$13)</f>
        <v>0</v>
      </c>
      <c r="T36" s="207">
        <f t="shared" si="4"/>
        <v>0</v>
      </c>
      <c r="U36" s="82">
        <f>SUMIFS('List of Invoices'!$J:$J,'List of Invoices'!$H:$H,$D36,'List of Invoices'!$S:$S,U$13)</f>
        <v>0</v>
      </c>
      <c r="V36" s="207">
        <f t="shared" si="4"/>
        <v>0</v>
      </c>
      <c r="W36" s="82">
        <f>SUMIFS('List of Invoices'!$J:$J,'List of Invoices'!$H:$H,$D36,'List of Invoices'!$S:$S,W$13)</f>
        <v>0</v>
      </c>
      <c r="X36" s="207">
        <f t="shared" ref="X36" si="47">IFERROR(W36/$E36,0)</f>
        <v>0</v>
      </c>
      <c r="Y36" s="82">
        <f>SUMIFS('List of Invoices'!$J:$J,'List of Invoices'!$H:$H,$D36,'List of Invoices'!$S:$S,Y$13)</f>
        <v>0</v>
      </c>
      <c r="Z36" s="207">
        <f t="shared" ref="Z36" si="48">IFERROR(Y36/$E36,0)</f>
        <v>0</v>
      </c>
      <c r="AA36" s="129"/>
      <c r="AB36" s="4"/>
      <c r="AE36" s="84">
        <f t="shared" si="1"/>
        <v>0</v>
      </c>
      <c r="AF36" s="85"/>
      <c r="AG36" s="84">
        <f>IFERROR((F36+G36+H36+J36-L36-Budget!R36),0)</f>
        <v>0</v>
      </c>
    </row>
    <row r="37" spans="2:33" x14ac:dyDescent="0.35">
      <c r="B37" s="227">
        <f>Budget!B37</f>
        <v>0</v>
      </c>
      <c r="D37" s="234">
        <f>Budget!D37</f>
        <v>0</v>
      </c>
      <c r="E37" s="103">
        <f>Budget!R37</f>
        <v>0</v>
      </c>
      <c r="F37" s="139">
        <f>Budget!U37</f>
        <v>0</v>
      </c>
      <c r="G37" s="70">
        <f>Budget!X37</f>
        <v>0</v>
      </c>
      <c r="H37" s="69">
        <f>Budget!AA37</f>
        <v>0</v>
      </c>
      <c r="I37" s="4"/>
      <c r="J37" s="79">
        <f>SUMIF('List of Invoices'!H:H,D37,'List of Invoices'!I:I)</f>
        <v>0</v>
      </c>
      <c r="K37" s="4"/>
      <c r="L37" s="79">
        <f t="shared" si="20"/>
        <v>0</v>
      </c>
      <c r="M37" s="4"/>
      <c r="N37" s="79">
        <f t="shared" si="21"/>
        <v>0</v>
      </c>
      <c r="O37" s="4"/>
      <c r="P37" s="209"/>
      <c r="Q37" s="82">
        <f>SUMIFS('List of Invoices'!$J:$J,'List of Invoices'!$H:$H,$D37,'List of Invoices'!$S:$S,Q$13)</f>
        <v>0</v>
      </c>
      <c r="R37" s="207">
        <f t="shared" si="22"/>
        <v>0</v>
      </c>
      <c r="S37" s="82">
        <f>SUMIFS('List of Invoices'!$J:$J,'List of Invoices'!$H:$H,$D37,'List of Invoices'!$S:$S,S$13)</f>
        <v>0</v>
      </c>
      <c r="T37" s="207">
        <f t="shared" si="4"/>
        <v>0</v>
      </c>
      <c r="U37" s="82">
        <f>SUMIFS('List of Invoices'!$J:$J,'List of Invoices'!$H:$H,$D37,'List of Invoices'!$S:$S,U$13)</f>
        <v>0</v>
      </c>
      <c r="V37" s="207">
        <f t="shared" si="4"/>
        <v>0</v>
      </c>
      <c r="W37" s="82">
        <f>SUMIFS('List of Invoices'!$J:$J,'List of Invoices'!$H:$H,$D37,'List of Invoices'!$S:$S,W$13)</f>
        <v>0</v>
      </c>
      <c r="X37" s="207">
        <f t="shared" ref="X37" si="49">IFERROR(W37/$E37,0)</f>
        <v>0</v>
      </c>
      <c r="Y37" s="82">
        <f>SUMIFS('List of Invoices'!$J:$J,'List of Invoices'!$H:$H,$D37,'List of Invoices'!$S:$S,Y$13)</f>
        <v>0</v>
      </c>
      <c r="Z37" s="207">
        <f t="shared" ref="Z37" si="50">IFERROR(Y37/$E37,0)</f>
        <v>0</v>
      </c>
      <c r="AA37" s="129"/>
      <c r="AB37" s="4"/>
      <c r="AE37" s="84">
        <f t="shared" si="1"/>
        <v>0</v>
      </c>
      <c r="AF37" s="85"/>
      <c r="AG37" s="84">
        <f>IFERROR((F37+G37+H37+J37-L37-Budget!R37),0)</f>
        <v>0</v>
      </c>
    </row>
    <row r="38" spans="2:33" x14ac:dyDescent="0.35">
      <c r="B38" s="227">
        <f>Budget!B38</f>
        <v>0</v>
      </c>
      <c r="D38" s="234">
        <f>Budget!D38</f>
        <v>0</v>
      </c>
      <c r="E38" s="103">
        <f>Budget!R38</f>
        <v>0</v>
      </c>
      <c r="F38" s="139">
        <f>Budget!U38</f>
        <v>0</v>
      </c>
      <c r="G38" s="70">
        <f>Budget!X38</f>
        <v>0</v>
      </c>
      <c r="H38" s="69">
        <f>Budget!AA38</f>
        <v>0</v>
      </c>
      <c r="I38" s="4"/>
      <c r="J38" s="79">
        <f>SUMIF('List of Invoices'!H:H,D38,'List of Invoices'!I:I)</f>
        <v>0</v>
      </c>
      <c r="K38" s="4"/>
      <c r="L38" s="79">
        <f t="shared" si="20"/>
        <v>0</v>
      </c>
      <c r="M38" s="4"/>
      <c r="N38" s="79">
        <f t="shared" si="21"/>
        <v>0</v>
      </c>
      <c r="O38" s="4"/>
      <c r="P38" s="209"/>
      <c r="Q38" s="82">
        <f>SUMIFS('List of Invoices'!$J:$J,'List of Invoices'!$H:$H,$D38,'List of Invoices'!$S:$S,Q$13)</f>
        <v>0</v>
      </c>
      <c r="R38" s="207">
        <f t="shared" si="22"/>
        <v>0</v>
      </c>
      <c r="S38" s="82">
        <f>SUMIFS('List of Invoices'!$J:$J,'List of Invoices'!$H:$H,$D38,'List of Invoices'!$S:$S,S$13)</f>
        <v>0</v>
      </c>
      <c r="T38" s="207">
        <f t="shared" si="4"/>
        <v>0</v>
      </c>
      <c r="U38" s="82">
        <f>SUMIFS('List of Invoices'!$J:$J,'List of Invoices'!$H:$H,$D38,'List of Invoices'!$S:$S,U$13)</f>
        <v>0</v>
      </c>
      <c r="V38" s="207">
        <f t="shared" si="4"/>
        <v>0</v>
      </c>
      <c r="W38" s="82">
        <f>SUMIFS('List of Invoices'!$J:$J,'List of Invoices'!$H:$H,$D38,'List of Invoices'!$S:$S,W$13)</f>
        <v>0</v>
      </c>
      <c r="X38" s="207">
        <f t="shared" ref="X38" si="51">IFERROR(W38/$E38,0)</f>
        <v>0</v>
      </c>
      <c r="Y38" s="82">
        <f>SUMIFS('List of Invoices'!$J:$J,'List of Invoices'!$H:$H,$D38,'List of Invoices'!$S:$S,Y$13)</f>
        <v>0</v>
      </c>
      <c r="Z38" s="207">
        <f t="shared" ref="Z38" si="52">IFERROR(Y38/$E38,0)</f>
        <v>0</v>
      </c>
      <c r="AA38" s="129"/>
      <c r="AB38" s="4"/>
      <c r="AE38" s="84">
        <f t="shared" si="1"/>
        <v>0</v>
      </c>
      <c r="AF38" s="85"/>
      <c r="AG38" s="84">
        <f>IFERROR((F38+G38+H38+J38-L38-Budget!R38),0)</f>
        <v>0</v>
      </c>
    </row>
    <row r="39" spans="2:33" s="25" customFormat="1" x14ac:dyDescent="0.35">
      <c r="B39" s="227" t="str">
        <f>Budget!B39</f>
        <v>a</v>
      </c>
      <c r="D39" s="23" t="str">
        <f>Budget!D39</f>
        <v>Subtotal 2. Equipment and Supplies</v>
      </c>
      <c r="E39" s="102">
        <f>SUM(E24:E38)</f>
        <v>0</v>
      </c>
      <c r="F39" s="107">
        <f t="shared" ref="F39:H39" si="53">SUM(F24:F38)</f>
        <v>0</v>
      </c>
      <c r="G39" s="108">
        <f t="shared" si="53"/>
        <v>0</v>
      </c>
      <c r="H39" s="66">
        <f t="shared" si="53"/>
        <v>0</v>
      </c>
      <c r="I39" s="4"/>
      <c r="J39" s="77">
        <f>SUM(J24:J38)</f>
        <v>0</v>
      </c>
      <c r="K39" s="4"/>
      <c r="L39" s="77">
        <f>SUM(L24:L38)</f>
        <v>0</v>
      </c>
      <c r="M39" s="4"/>
      <c r="N39" s="77">
        <f>SUM(N24:N38)</f>
        <v>0</v>
      </c>
      <c r="O39" s="4"/>
      <c r="P39" s="209"/>
      <c r="Q39" s="113">
        <f>SUM(Q24:Q38)</f>
        <v>0</v>
      </c>
      <c r="R39" s="208">
        <f t="shared" si="22"/>
        <v>0</v>
      </c>
      <c r="S39" s="113">
        <f>SUM(S24:S38)</f>
        <v>0</v>
      </c>
      <c r="T39" s="208">
        <f t="shared" si="4"/>
        <v>0</v>
      </c>
      <c r="U39" s="113">
        <f>SUM(U24:U38)</f>
        <v>0</v>
      </c>
      <c r="V39" s="208">
        <f t="shared" si="4"/>
        <v>0</v>
      </c>
      <c r="W39" s="113">
        <f>SUM(W24:W38)</f>
        <v>0</v>
      </c>
      <c r="X39" s="208">
        <f t="shared" ref="X39" si="54">IFERROR(W39/$E39,0)</f>
        <v>0</v>
      </c>
      <c r="Y39" s="113">
        <f>SUM(Y24:Y38)</f>
        <v>0</v>
      </c>
      <c r="Z39" s="208">
        <f t="shared" ref="Z39" si="55">IFERROR(Y39/$E39,0)</f>
        <v>0</v>
      </c>
      <c r="AA39" s="129"/>
      <c r="AB39" s="4"/>
      <c r="AE39" s="84">
        <f t="shared" si="1"/>
        <v>0</v>
      </c>
      <c r="AF39" s="86"/>
      <c r="AG39" s="84">
        <f>IFERROR((F39+G39+H39+J39-L39-Budget!R39),0)</f>
        <v>0</v>
      </c>
    </row>
    <row r="40" spans="2:33" x14ac:dyDescent="0.35">
      <c r="B40" s="227" t="str">
        <f>Budget!B40</f>
        <v>a</v>
      </c>
      <c r="D40" s="44" t="str">
        <f>Budget!D40</f>
        <v>3. ACTIVITY AND SERVICES</v>
      </c>
      <c r="E40" s="67"/>
      <c r="F40" s="109"/>
      <c r="G40" s="110"/>
      <c r="H40" s="111"/>
      <c r="I40" s="4"/>
      <c r="J40" s="78"/>
      <c r="K40" s="4"/>
      <c r="L40" s="78"/>
      <c r="M40" s="4"/>
      <c r="N40" s="78"/>
      <c r="O40" s="4"/>
      <c r="P40" s="209"/>
      <c r="AA40" s="129"/>
      <c r="AB40" s="4"/>
      <c r="AE40" s="84">
        <f t="shared" si="1"/>
        <v>0</v>
      </c>
      <c r="AF40" s="85"/>
      <c r="AG40" s="84">
        <f>IFERROR((F40+G40+H40+J40-L40-Budget!R40),0)</f>
        <v>0</v>
      </c>
    </row>
    <row r="41" spans="2:33" x14ac:dyDescent="0.35">
      <c r="B41" s="227">
        <f>Budget!B41</f>
        <v>0</v>
      </c>
      <c r="D41" s="38" t="str">
        <f>Budget!D41</f>
        <v>3.1 Psychological consultations</v>
      </c>
      <c r="E41" s="103">
        <f>Budget!R41</f>
        <v>0</v>
      </c>
      <c r="F41" s="138">
        <f>Budget!U41</f>
        <v>0</v>
      </c>
      <c r="G41" s="71">
        <f>Budget!X41</f>
        <v>0</v>
      </c>
      <c r="H41" s="64">
        <f>Budget!AA41</f>
        <v>0</v>
      </c>
      <c r="I41" s="4"/>
      <c r="J41" s="76">
        <f>SUMIF('List of Invoices'!H:H,D41,'List of Invoices'!I:I)</f>
        <v>0</v>
      </c>
      <c r="K41" s="4"/>
      <c r="L41" s="76">
        <f t="shared" ref="L41:L80" si="56">F41+G41+H41-J41</f>
        <v>0</v>
      </c>
      <c r="M41" s="4"/>
      <c r="N41" s="76">
        <f t="shared" ref="N41:N80" si="57">E41-J41</f>
        <v>0</v>
      </c>
      <c r="O41" s="4"/>
      <c r="P41" s="209"/>
      <c r="Q41" s="82">
        <f>SUMIFS('List of Invoices'!$J:$J,'List of Invoices'!$H:$H,$D41,'List of Invoices'!$S:$S,Q$13)</f>
        <v>0</v>
      </c>
      <c r="R41" s="207">
        <f t="shared" ref="R41:R81" si="58">IFERROR(Q41/$E41,0)</f>
        <v>0</v>
      </c>
      <c r="S41" s="82">
        <f>SUMIFS('List of Invoices'!$J:$J,'List of Invoices'!$H:$H,$D41,'List of Invoices'!$S:$S,S$13)</f>
        <v>0</v>
      </c>
      <c r="T41" s="207">
        <f t="shared" si="4"/>
        <v>0</v>
      </c>
      <c r="U41" s="82">
        <f>SUMIFS('List of Invoices'!$J:$J,'List of Invoices'!$H:$H,$D41,'List of Invoices'!$S:$S,U$13)</f>
        <v>0</v>
      </c>
      <c r="V41" s="207">
        <f t="shared" si="4"/>
        <v>0</v>
      </c>
      <c r="W41" s="82">
        <f>SUMIFS('List of Invoices'!$J:$J,'List of Invoices'!$H:$H,$D41,'List of Invoices'!$S:$S,W$13)</f>
        <v>0</v>
      </c>
      <c r="X41" s="207">
        <f t="shared" ref="X41" si="59">IFERROR(W41/$E41,0)</f>
        <v>0</v>
      </c>
      <c r="Y41" s="82">
        <f>SUMIFS('List of Invoices'!$J:$J,'List of Invoices'!$H:$H,$D41,'List of Invoices'!$S:$S,Y$13)</f>
        <v>0</v>
      </c>
      <c r="Z41" s="207">
        <f t="shared" ref="Z41" si="60">IFERROR(Y41/$E41,0)</f>
        <v>0</v>
      </c>
      <c r="AA41" s="129"/>
      <c r="AB41" s="4"/>
      <c r="AE41" s="84">
        <f t="shared" si="1"/>
        <v>0</v>
      </c>
      <c r="AF41" s="85"/>
      <c r="AG41" s="84">
        <f>IFERROR((F41+G41+H41+J41-L41-Budget!R41),0)</f>
        <v>0</v>
      </c>
    </row>
    <row r="42" spans="2:33" x14ac:dyDescent="0.35">
      <c r="B42" s="227">
        <f>Budget!B42</f>
        <v>0</v>
      </c>
      <c r="D42" s="38" t="str">
        <f>Budget!D42</f>
        <v>3.2 Legal consultations</v>
      </c>
      <c r="E42" s="103">
        <f>Budget!R42</f>
        <v>0</v>
      </c>
      <c r="F42" s="138">
        <f>Budget!U42</f>
        <v>0</v>
      </c>
      <c r="G42" s="71">
        <f>Budget!X42</f>
        <v>0</v>
      </c>
      <c r="H42" s="64">
        <f>Budget!AA42</f>
        <v>0</v>
      </c>
      <c r="I42" s="4"/>
      <c r="J42" s="76">
        <f>SUMIF('List of Invoices'!H:H,D42,'List of Invoices'!I:I)</f>
        <v>0</v>
      </c>
      <c r="K42" s="4"/>
      <c r="L42" s="76">
        <f t="shared" si="56"/>
        <v>0</v>
      </c>
      <c r="M42" s="4"/>
      <c r="N42" s="76">
        <f t="shared" si="57"/>
        <v>0</v>
      </c>
      <c r="O42" s="4"/>
      <c r="P42" s="209"/>
      <c r="Q42" s="82">
        <f>SUMIFS('List of Invoices'!$J:$J,'List of Invoices'!$H:$H,$D42,'List of Invoices'!$S:$S,Q$13)</f>
        <v>0</v>
      </c>
      <c r="R42" s="207">
        <f t="shared" si="58"/>
        <v>0</v>
      </c>
      <c r="S42" s="82">
        <f>SUMIFS('List of Invoices'!$J:$J,'List of Invoices'!$H:$H,$D42,'List of Invoices'!$S:$S,S$13)</f>
        <v>0</v>
      </c>
      <c r="T42" s="207">
        <f t="shared" si="4"/>
        <v>0</v>
      </c>
      <c r="U42" s="82">
        <f>SUMIFS('List of Invoices'!$J:$J,'List of Invoices'!$H:$H,$D42,'List of Invoices'!$S:$S,U$13)</f>
        <v>0</v>
      </c>
      <c r="V42" s="207">
        <f t="shared" si="4"/>
        <v>0</v>
      </c>
      <c r="W42" s="82">
        <f>SUMIFS('List of Invoices'!$J:$J,'List of Invoices'!$H:$H,$D42,'List of Invoices'!$S:$S,W$13)</f>
        <v>0</v>
      </c>
      <c r="X42" s="207">
        <f t="shared" ref="X42" si="61">IFERROR(W42/$E42,0)</f>
        <v>0</v>
      </c>
      <c r="Y42" s="82">
        <f>SUMIFS('List of Invoices'!$J:$J,'List of Invoices'!$H:$H,$D42,'List of Invoices'!$S:$S,Y$13)</f>
        <v>0</v>
      </c>
      <c r="Z42" s="207">
        <f t="shared" ref="Z42" si="62">IFERROR(Y42/$E42,0)</f>
        <v>0</v>
      </c>
      <c r="AA42" s="129"/>
      <c r="AB42" s="4"/>
      <c r="AE42" s="84">
        <f t="shared" si="1"/>
        <v>0</v>
      </c>
      <c r="AF42" s="85"/>
      <c r="AG42" s="84">
        <f>IFERROR((F42+G42+H42+J42-L42-Budget!R42),0)</f>
        <v>0</v>
      </c>
    </row>
    <row r="43" spans="2:33" x14ac:dyDescent="0.35">
      <c r="B43" s="227">
        <f>Budget!B43</f>
        <v>0</v>
      </c>
      <c r="D43" s="38" t="str">
        <f>Budget!D43</f>
        <v>3.3 Services of an official translator</v>
      </c>
      <c r="E43" s="103">
        <f>Budget!R43</f>
        <v>0</v>
      </c>
      <c r="F43" s="138">
        <f>Budget!U43</f>
        <v>0</v>
      </c>
      <c r="G43" s="71">
        <f>Budget!X43</f>
        <v>0</v>
      </c>
      <c r="H43" s="64">
        <f>Budget!AA43</f>
        <v>0</v>
      </c>
      <c r="I43" s="4"/>
      <c r="J43" s="76">
        <f>SUMIF('List of Invoices'!H:H,D43,'List of Invoices'!I:I)</f>
        <v>0</v>
      </c>
      <c r="K43" s="4"/>
      <c r="L43" s="76">
        <f t="shared" si="56"/>
        <v>0</v>
      </c>
      <c r="M43" s="4"/>
      <c r="N43" s="76">
        <f t="shared" si="57"/>
        <v>0</v>
      </c>
      <c r="O43" s="4"/>
      <c r="P43" s="209"/>
      <c r="Q43" s="82">
        <f>SUMIFS('List of Invoices'!$J:$J,'List of Invoices'!$H:$H,$D43,'List of Invoices'!$S:$S,Q$13)</f>
        <v>0</v>
      </c>
      <c r="R43" s="207">
        <f t="shared" si="58"/>
        <v>0</v>
      </c>
      <c r="S43" s="82">
        <f>SUMIFS('List of Invoices'!$J:$J,'List of Invoices'!$H:$H,$D43,'List of Invoices'!$S:$S,S$13)</f>
        <v>0</v>
      </c>
      <c r="T43" s="207">
        <f t="shared" si="4"/>
        <v>0</v>
      </c>
      <c r="U43" s="82">
        <f>SUMIFS('List of Invoices'!$J:$J,'List of Invoices'!$H:$H,$D43,'List of Invoices'!$S:$S,U$13)</f>
        <v>0</v>
      </c>
      <c r="V43" s="207">
        <f t="shared" si="4"/>
        <v>0</v>
      </c>
      <c r="W43" s="82">
        <f>SUMIFS('List of Invoices'!$J:$J,'List of Invoices'!$H:$H,$D43,'List of Invoices'!$S:$S,W$13)</f>
        <v>0</v>
      </c>
      <c r="X43" s="207">
        <f t="shared" ref="X43" si="63">IFERROR(W43/$E43,0)</f>
        <v>0</v>
      </c>
      <c r="Y43" s="82">
        <f>SUMIFS('List of Invoices'!$J:$J,'List of Invoices'!$H:$H,$D43,'List of Invoices'!$S:$S,Y$13)</f>
        <v>0</v>
      </c>
      <c r="Z43" s="207">
        <f t="shared" ref="Z43" si="64">IFERROR(Y43/$E43,0)</f>
        <v>0</v>
      </c>
      <c r="AA43" s="129"/>
      <c r="AB43" s="4"/>
      <c r="AE43" s="84">
        <f t="shared" si="1"/>
        <v>0</v>
      </c>
      <c r="AF43" s="85"/>
      <c r="AG43" s="84">
        <f>IFERROR((F43+G43+H43+J43-L43-Budget!R43),0)</f>
        <v>0</v>
      </c>
    </row>
    <row r="44" spans="2:33" x14ac:dyDescent="0.35">
      <c r="B44" s="227">
        <f>Budget!B44</f>
        <v>0</v>
      </c>
      <c r="D44" s="38" t="str">
        <f>Budget!D44</f>
        <v>3.4 Polish language courses</v>
      </c>
      <c r="E44" s="103">
        <f>Budget!R44</f>
        <v>0</v>
      </c>
      <c r="F44" s="138">
        <f>Budget!U44</f>
        <v>0</v>
      </c>
      <c r="G44" s="71">
        <f>Budget!X44</f>
        <v>0</v>
      </c>
      <c r="H44" s="64">
        <f>Budget!AA44</f>
        <v>0</v>
      </c>
      <c r="I44" s="4"/>
      <c r="J44" s="76">
        <f>SUMIF('List of Invoices'!H:H,D44,'List of Invoices'!I:I)</f>
        <v>0</v>
      </c>
      <c r="K44" s="4"/>
      <c r="L44" s="76">
        <f t="shared" si="56"/>
        <v>0</v>
      </c>
      <c r="M44" s="4"/>
      <c r="N44" s="76">
        <f t="shared" si="57"/>
        <v>0</v>
      </c>
      <c r="O44" s="4"/>
      <c r="P44" s="209"/>
      <c r="Q44" s="82">
        <f>SUMIFS('List of Invoices'!$J:$J,'List of Invoices'!$H:$H,$D44,'List of Invoices'!$S:$S,Q$13)</f>
        <v>0</v>
      </c>
      <c r="R44" s="207">
        <f t="shared" si="58"/>
        <v>0</v>
      </c>
      <c r="S44" s="82">
        <f>SUMIFS('List of Invoices'!$J:$J,'List of Invoices'!$H:$H,$D44,'List of Invoices'!$S:$S,S$13)</f>
        <v>0</v>
      </c>
      <c r="T44" s="207">
        <f t="shared" si="4"/>
        <v>0</v>
      </c>
      <c r="U44" s="82">
        <f>SUMIFS('List of Invoices'!$J:$J,'List of Invoices'!$H:$H,$D44,'List of Invoices'!$S:$S,U$13)</f>
        <v>0</v>
      </c>
      <c r="V44" s="207">
        <f t="shared" si="4"/>
        <v>0</v>
      </c>
      <c r="W44" s="82">
        <f>SUMIFS('List of Invoices'!$J:$J,'List of Invoices'!$H:$H,$D44,'List of Invoices'!$S:$S,W$13)</f>
        <v>0</v>
      </c>
      <c r="X44" s="207">
        <f t="shared" ref="X44" si="65">IFERROR(W44/$E44,0)</f>
        <v>0</v>
      </c>
      <c r="Y44" s="82">
        <f>SUMIFS('List of Invoices'!$J:$J,'List of Invoices'!$H:$H,$D44,'List of Invoices'!$S:$S,Y$13)</f>
        <v>0</v>
      </c>
      <c r="Z44" s="207">
        <f t="shared" ref="Z44" si="66">IFERROR(Y44/$E44,0)</f>
        <v>0</v>
      </c>
      <c r="AA44" s="129"/>
      <c r="AB44" s="4"/>
      <c r="AE44" s="84">
        <f t="shared" si="1"/>
        <v>0</v>
      </c>
      <c r="AF44" s="85"/>
      <c r="AG44" s="84">
        <f>IFERROR((F44+G44+H44+J44-L44-Budget!R44),0)</f>
        <v>0</v>
      </c>
    </row>
    <row r="45" spans="2:33" x14ac:dyDescent="0.35">
      <c r="B45" s="227">
        <f>Budget!B45</f>
        <v>0</v>
      </c>
      <c r="D45" s="233" t="str">
        <f>Budget!D45</f>
        <v>3.5 English language courses</v>
      </c>
      <c r="E45" s="103">
        <f>Budget!R45</f>
        <v>0</v>
      </c>
      <c r="F45" s="138">
        <f>Budget!U45</f>
        <v>0</v>
      </c>
      <c r="G45" s="71">
        <f>Budget!X45</f>
        <v>0</v>
      </c>
      <c r="H45" s="64">
        <f>Budget!AA45</f>
        <v>0</v>
      </c>
      <c r="I45" s="4"/>
      <c r="J45" s="76">
        <f>SUMIF('List of Invoices'!H:H,D45,'List of Invoices'!I:I)</f>
        <v>0</v>
      </c>
      <c r="K45" s="4"/>
      <c r="L45" s="76">
        <f t="shared" si="56"/>
        <v>0</v>
      </c>
      <c r="M45" s="4"/>
      <c r="N45" s="76">
        <f t="shared" si="57"/>
        <v>0</v>
      </c>
      <c r="O45" s="4"/>
      <c r="P45" s="209"/>
      <c r="Q45" s="82">
        <f>SUMIFS('List of Invoices'!$J:$J,'List of Invoices'!$H:$H,$D45,'List of Invoices'!$S:$S,Q$13)</f>
        <v>0</v>
      </c>
      <c r="R45" s="207">
        <f t="shared" si="58"/>
        <v>0</v>
      </c>
      <c r="S45" s="82">
        <f>SUMIFS('List of Invoices'!$J:$J,'List of Invoices'!$H:$H,$D45,'List of Invoices'!$S:$S,S$13)</f>
        <v>0</v>
      </c>
      <c r="T45" s="207">
        <f t="shared" si="4"/>
        <v>0</v>
      </c>
      <c r="U45" s="82">
        <f>SUMIFS('List of Invoices'!$J:$J,'List of Invoices'!$H:$H,$D45,'List of Invoices'!$S:$S,U$13)</f>
        <v>0</v>
      </c>
      <c r="V45" s="207">
        <f t="shared" si="4"/>
        <v>0</v>
      </c>
      <c r="W45" s="82">
        <f>SUMIFS('List of Invoices'!$J:$J,'List of Invoices'!$H:$H,$D45,'List of Invoices'!$S:$S,W$13)</f>
        <v>0</v>
      </c>
      <c r="X45" s="207">
        <f t="shared" ref="X45" si="67">IFERROR(W45/$E45,0)</f>
        <v>0</v>
      </c>
      <c r="Y45" s="82">
        <f>SUMIFS('List of Invoices'!$J:$J,'List of Invoices'!$H:$H,$D45,'List of Invoices'!$S:$S,Y$13)</f>
        <v>0</v>
      </c>
      <c r="Z45" s="207">
        <f t="shared" ref="Z45" si="68">IFERROR(Y45/$E45,0)</f>
        <v>0</v>
      </c>
      <c r="AA45" s="129"/>
      <c r="AB45" s="4"/>
      <c r="AE45" s="84">
        <f t="shared" si="1"/>
        <v>0</v>
      </c>
      <c r="AF45" s="85"/>
      <c r="AG45" s="84">
        <f>IFERROR((F45+G45+H45+J45-L45-Budget!R45),0)</f>
        <v>0</v>
      </c>
    </row>
    <row r="46" spans="2:33" x14ac:dyDescent="0.35">
      <c r="B46" s="227">
        <f>Budget!B46</f>
        <v>0</v>
      </c>
      <c r="D46" s="233" t="str">
        <f>Budget!D46</f>
        <v>3.6 B_Interpersonal skills</v>
      </c>
      <c r="E46" s="103">
        <f>Budget!R46</f>
        <v>0</v>
      </c>
      <c r="F46" s="138">
        <f>Budget!U46</f>
        <v>0</v>
      </c>
      <c r="G46" s="71">
        <f>Budget!X46</f>
        <v>0</v>
      </c>
      <c r="H46" s="64">
        <f>Budget!AA46</f>
        <v>0</v>
      </c>
      <c r="I46" s="4"/>
      <c r="J46" s="76">
        <f>SUMIF('List of Invoices'!H:H,D46,'List of Invoices'!I:I)</f>
        <v>0</v>
      </c>
      <c r="K46" s="4"/>
      <c r="L46" s="76">
        <f t="shared" si="56"/>
        <v>0</v>
      </c>
      <c r="M46" s="4"/>
      <c r="N46" s="76">
        <f t="shared" si="57"/>
        <v>0</v>
      </c>
      <c r="O46" s="4"/>
      <c r="P46" s="209"/>
      <c r="Q46" s="82">
        <f>SUMIFS('List of Invoices'!$J:$J,'List of Invoices'!$H:$H,$D46,'List of Invoices'!$S:$S,Q$13)</f>
        <v>0</v>
      </c>
      <c r="R46" s="207">
        <f t="shared" si="58"/>
        <v>0</v>
      </c>
      <c r="S46" s="82">
        <f>SUMIFS('List of Invoices'!$J:$J,'List of Invoices'!$H:$H,$D46,'List of Invoices'!$S:$S,S$13)</f>
        <v>0</v>
      </c>
      <c r="T46" s="207">
        <f t="shared" si="4"/>
        <v>0</v>
      </c>
      <c r="U46" s="82">
        <f>SUMIFS('List of Invoices'!$J:$J,'List of Invoices'!$H:$H,$D46,'List of Invoices'!$S:$S,U$13)</f>
        <v>0</v>
      </c>
      <c r="V46" s="207">
        <f t="shared" si="4"/>
        <v>0</v>
      </c>
      <c r="W46" s="82">
        <f>SUMIFS('List of Invoices'!$J:$J,'List of Invoices'!$H:$H,$D46,'List of Invoices'!$S:$S,W$13)</f>
        <v>0</v>
      </c>
      <c r="X46" s="207">
        <f t="shared" ref="X46" si="69">IFERROR(W46/$E46,0)</f>
        <v>0</v>
      </c>
      <c r="Y46" s="82">
        <f>SUMIFS('List of Invoices'!$J:$J,'List of Invoices'!$H:$H,$D46,'List of Invoices'!$S:$S,Y$13)</f>
        <v>0</v>
      </c>
      <c r="Z46" s="207">
        <f t="shared" ref="Z46" si="70">IFERROR(Y46/$E46,0)</f>
        <v>0</v>
      </c>
      <c r="AA46" s="129"/>
      <c r="AB46" s="4"/>
      <c r="AE46" s="84">
        <f t="shared" si="1"/>
        <v>0</v>
      </c>
      <c r="AF46" s="85"/>
      <c r="AG46" s="84">
        <f>IFERROR((F46+G46+H46+J46-L46-Budget!R46),0)</f>
        <v>0</v>
      </c>
    </row>
    <row r="47" spans="2:33" x14ac:dyDescent="0.35">
      <c r="B47" s="227">
        <f>Budget!B47</f>
        <v>0</v>
      </c>
      <c r="D47" s="233" t="str">
        <f>Budget!D47</f>
        <v>3.7 T_Driver's License Type B</v>
      </c>
      <c r="E47" s="103">
        <f>Budget!R47</f>
        <v>0</v>
      </c>
      <c r="F47" s="138">
        <f>Budget!U47</f>
        <v>0</v>
      </c>
      <c r="G47" s="71">
        <f>Budget!X47</f>
        <v>0</v>
      </c>
      <c r="H47" s="64">
        <f>Budget!AA47</f>
        <v>0</v>
      </c>
      <c r="I47" s="4"/>
      <c r="J47" s="76">
        <f>SUMIF('List of Invoices'!H:H,D47,'List of Invoices'!I:I)</f>
        <v>0</v>
      </c>
      <c r="K47" s="4"/>
      <c r="L47" s="76">
        <f t="shared" si="56"/>
        <v>0</v>
      </c>
      <c r="M47" s="4"/>
      <c r="N47" s="76">
        <f t="shared" si="57"/>
        <v>0</v>
      </c>
      <c r="O47" s="4"/>
      <c r="P47" s="209"/>
      <c r="Q47" s="82">
        <f>SUMIFS('List of Invoices'!$J:$J,'List of Invoices'!$H:$H,$D47,'List of Invoices'!$S:$S,Q$13)</f>
        <v>0</v>
      </c>
      <c r="R47" s="207">
        <f t="shared" si="58"/>
        <v>0</v>
      </c>
      <c r="S47" s="82">
        <f>SUMIFS('List of Invoices'!$J:$J,'List of Invoices'!$H:$H,$D47,'List of Invoices'!$S:$S,S$13)</f>
        <v>0</v>
      </c>
      <c r="T47" s="207">
        <f t="shared" si="4"/>
        <v>0</v>
      </c>
      <c r="U47" s="82">
        <f>SUMIFS('List of Invoices'!$J:$J,'List of Invoices'!$H:$H,$D47,'List of Invoices'!$S:$S,U$13)</f>
        <v>0</v>
      </c>
      <c r="V47" s="207">
        <f t="shared" si="4"/>
        <v>0</v>
      </c>
      <c r="W47" s="82">
        <f>SUMIFS('List of Invoices'!$J:$J,'List of Invoices'!$H:$H,$D47,'List of Invoices'!$S:$S,W$13)</f>
        <v>0</v>
      </c>
      <c r="X47" s="207">
        <f t="shared" ref="X47" si="71">IFERROR(W47/$E47,0)</f>
        <v>0</v>
      </c>
      <c r="Y47" s="82">
        <f>SUMIFS('List of Invoices'!$J:$J,'List of Invoices'!$H:$H,$D47,'List of Invoices'!$S:$S,Y$13)</f>
        <v>0</v>
      </c>
      <c r="Z47" s="207">
        <f t="shared" ref="Z47" si="72">IFERROR(Y47/$E47,0)</f>
        <v>0</v>
      </c>
      <c r="AA47" s="129"/>
      <c r="AB47" s="4"/>
      <c r="AE47" s="84">
        <f t="shared" ref="AE47:AE78" si="73">IFERROR((N47+J47-E47),0)</f>
        <v>0</v>
      </c>
      <c r="AF47" s="85"/>
      <c r="AG47" s="84">
        <f>IFERROR((F47+G47+H47+J47-L47-Budget!R47),0)</f>
        <v>0</v>
      </c>
    </row>
    <row r="48" spans="2:33" x14ac:dyDescent="0.35">
      <c r="B48" s="227">
        <f>Budget!B48</f>
        <v>0</v>
      </c>
      <c r="D48" s="233" t="str">
        <f>Budget!D48</f>
        <v>3.8 T_First AID</v>
      </c>
      <c r="E48" s="103">
        <f>Budget!R48</f>
        <v>0</v>
      </c>
      <c r="F48" s="138">
        <f>Budget!U48</f>
        <v>0</v>
      </c>
      <c r="G48" s="71">
        <f>Budget!X48</f>
        <v>0</v>
      </c>
      <c r="H48" s="64">
        <f>Budget!AA48</f>
        <v>0</v>
      </c>
      <c r="I48" s="4"/>
      <c r="J48" s="76">
        <f>SUMIF('List of Invoices'!H:H,D48,'List of Invoices'!I:I)</f>
        <v>0</v>
      </c>
      <c r="K48" s="4"/>
      <c r="L48" s="76">
        <f t="shared" si="56"/>
        <v>0</v>
      </c>
      <c r="M48" s="4"/>
      <c r="N48" s="76">
        <f t="shared" si="57"/>
        <v>0</v>
      </c>
      <c r="O48" s="4"/>
      <c r="P48" s="209"/>
      <c r="Q48" s="82">
        <f>SUMIFS('List of Invoices'!$J:$J,'List of Invoices'!$H:$H,$D48,'List of Invoices'!$S:$S,Q$13)</f>
        <v>0</v>
      </c>
      <c r="R48" s="207">
        <f t="shared" si="58"/>
        <v>0</v>
      </c>
      <c r="S48" s="82">
        <f>SUMIFS('List of Invoices'!$J:$J,'List of Invoices'!$H:$H,$D48,'List of Invoices'!$S:$S,S$13)</f>
        <v>0</v>
      </c>
      <c r="T48" s="207">
        <f t="shared" si="4"/>
        <v>0</v>
      </c>
      <c r="U48" s="82">
        <f>SUMIFS('List of Invoices'!$J:$J,'List of Invoices'!$H:$H,$D48,'List of Invoices'!$S:$S,U$13)</f>
        <v>0</v>
      </c>
      <c r="V48" s="207">
        <f t="shared" si="4"/>
        <v>0</v>
      </c>
      <c r="W48" s="82">
        <f>SUMIFS('List of Invoices'!$J:$J,'List of Invoices'!$H:$H,$D48,'List of Invoices'!$S:$S,W$13)</f>
        <v>0</v>
      </c>
      <c r="X48" s="207">
        <f t="shared" ref="X48" si="74">IFERROR(W48/$E48,0)</f>
        <v>0</v>
      </c>
      <c r="Y48" s="82">
        <f>SUMIFS('List of Invoices'!$J:$J,'List of Invoices'!$H:$H,$D48,'List of Invoices'!$S:$S,Y$13)</f>
        <v>0</v>
      </c>
      <c r="Z48" s="207">
        <f t="shared" ref="Z48" si="75">IFERROR(Y48/$E48,0)</f>
        <v>0</v>
      </c>
      <c r="AA48" s="129"/>
      <c r="AB48" s="4"/>
      <c r="AE48" s="84">
        <f t="shared" si="73"/>
        <v>0</v>
      </c>
      <c r="AF48" s="85"/>
      <c r="AG48" s="84">
        <f>IFERROR((F48+G48+H48+J48-L48-Budget!R48),0)</f>
        <v>0</v>
      </c>
    </row>
    <row r="49" spans="2:33" x14ac:dyDescent="0.35">
      <c r="B49" s="227">
        <f>Budget!B49</f>
        <v>0</v>
      </c>
      <c r="D49" s="233" t="str">
        <f>Budget!D49</f>
        <v>3.9 T_Sanitary epidemiological certificate</v>
      </c>
      <c r="E49" s="103">
        <f>Budget!R49</f>
        <v>0</v>
      </c>
      <c r="F49" s="138">
        <f>Budget!U49</f>
        <v>0</v>
      </c>
      <c r="G49" s="71">
        <f>Budget!X49</f>
        <v>0</v>
      </c>
      <c r="H49" s="64">
        <f>Budget!AA49</f>
        <v>0</v>
      </c>
      <c r="I49" s="4"/>
      <c r="J49" s="76">
        <f>SUMIF('List of Invoices'!H:H,D49,'List of Invoices'!I:I)</f>
        <v>0</v>
      </c>
      <c r="K49" s="4"/>
      <c r="L49" s="76">
        <f t="shared" si="56"/>
        <v>0</v>
      </c>
      <c r="M49" s="4"/>
      <c r="N49" s="76">
        <f t="shared" si="57"/>
        <v>0</v>
      </c>
      <c r="O49" s="4"/>
      <c r="P49" s="209"/>
      <c r="Q49" s="82">
        <f>SUMIFS('List of Invoices'!$J:$J,'List of Invoices'!$H:$H,$D49,'List of Invoices'!$S:$S,Q$13)</f>
        <v>0</v>
      </c>
      <c r="R49" s="207">
        <f t="shared" si="58"/>
        <v>0</v>
      </c>
      <c r="S49" s="82">
        <f>SUMIFS('List of Invoices'!$J:$J,'List of Invoices'!$H:$H,$D49,'List of Invoices'!$S:$S,S$13)</f>
        <v>0</v>
      </c>
      <c r="T49" s="207">
        <f t="shared" si="4"/>
        <v>0</v>
      </c>
      <c r="U49" s="82">
        <f>SUMIFS('List of Invoices'!$J:$J,'List of Invoices'!$H:$H,$D49,'List of Invoices'!$S:$S,U$13)</f>
        <v>0</v>
      </c>
      <c r="V49" s="207">
        <f t="shared" si="4"/>
        <v>0</v>
      </c>
      <c r="W49" s="82">
        <f>SUMIFS('List of Invoices'!$J:$J,'List of Invoices'!$H:$H,$D49,'List of Invoices'!$S:$S,W$13)</f>
        <v>0</v>
      </c>
      <c r="X49" s="207">
        <f t="shared" ref="X49" si="76">IFERROR(W49/$E49,0)</f>
        <v>0</v>
      </c>
      <c r="Y49" s="82">
        <f>SUMIFS('List of Invoices'!$J:$J,'List of Invoices'!$H:$H,$D49,'List of Invoices'!$S:$S,Y$13)</f>
        <v>0</v>
      </c>
      <c r="Z49" s="207">
        <f t="shared" ref="Z49" si="77">IFERROR(Y49/$E49,0)</f>
        <v>0</v>
      </c>
      <c r="AA49" s="129"/>
      <c r="AB49" s="4"/>
      <c r="AE49" s="84">
        <f t="shared" si="73"/>
        <v>0</v>
      </c>
      <c r="AF49" s="85"/>
      <c r="AG49" s="84">
        <f>IFERROR((F49+G49+H49+J49-L49-Budget!R49),0)</f>
        <v>0</v>
      </c>
    </row>
    <row r="50" spans="2:33" x14ac:dyDescent="0.35">
      <c r="B50" s="227">
        <f>Budget!B50</f>
        <v>0</v>
      </c>
      <c r="D50" s="233" t="str">
        <f>Budget!D50</f>
        <v>3.10 T_How to open your own business</v>
      </c>
      <c r="E50" s="103">
        <f>Budget!R50</f>
        <v>0</v>
      </c>
      <c r="F50" s="138">
        <f>Budget!U50</f>
        <v>0</v>
      </c>
      <c r="G50" s="71">
        <f>Budget!X50</f>
        <v>0</v>
      </c>
      <c r="H50" s="64">
        <f>Budget!AA50</f>
        <v>0</v>
      </c>
      <c r="I50" s="4"/>
      <c r="J50" s="76">
        <f>SUMIF('List of Invoices'!H:H,D50,'List of Invoices'!I:I)</f>
        <v>0</v>
      </c>
      <c r="K50" s="4"/>
      <c r="L50" s="76">
        <f t="shared" si="56"/>
        <v>0</v>
      </c>
      <c r="M50" s="4"/>
      <c r="N50" s="76">
        <f t="shared" si="57"/>
        <v>0</v>
      </c>
      <c r="O50" s="4"/>
      <c r="P50" s="209"/>
      <c r="Q50" s="82">
        <f>SUMIFS('List of Invoices'!$J:$J,'List of Invoices'!$H:$H,$D50,'List of Invoices'!$S:$S,Q$13)</f>
        <v>0</v>
      </c>
      <c r="R50" s="207">
        <f t="shared" si="58"/>
        <v>0</v>
      </c>
      <c r="S50" s="82">
        <f>SUMIFS('List of Invoices'!$J:$J,'List of Invoices'!$H:$H,$D50,'List of Invoices'!$S:$S,S$13)</f>
        <v>0</v>
      </c>
      <c r="T50" s="207">
        <f t="shared" si="4"/>
        <v>0</v>
      </c>
      <c r="U50" s="82">
        <f>SUMIFS('List of Invoices'!$J:$J,'List of Invoices'!$H:$H,$D50,'List of Invoices'!$S:$S,U$13)</f>
        <v>0</v>
      </c>
      <c r="V50" s="207">
        <f t="shared" si="4"/>
        <v>0</v>
      </c>
      <c r="W50" s="82">
        <f>SUMIFS('List of Invoices'!$J:$J,'List of Invoices'!$H:$H,$D50,'List of Invoices'!$S:$S,W$13)</f>
        <v>0</v>
      </c>
      <c r="X50" s="207">
        <f t="shared" ref="X50" si="78">IFERROR(W50/$E50,0)</f>
        <v>0</v>
      </c>
      <c r="Y50" s="82">
        <f>SUMIFS('List of Invoices'!$J:$J,'List of Invoices'!$H:$H,$D50,'List of Invoices'!$S:$S,Y$13)</f>
        <v>0</v>
      </c>
      <c r="Z50" s="207">
        <f t="shared" ref="Z50" si="79">IFERROR(Y50/$E50,0)</f>
        <v>0</v>
      </c>
      <c r="AA50" s="129"/>
      <c r="AB50" s="4"/>
      <c r="AE50" s="84">
        <f t="shared" si="73"/>
        <v>0</v>
      </c>
      <c r="AF50" s="85"/>
      <c r="AG50" s="84">
        <f>IFERROR((F50+G50+H50+J50-L50-Budget!R50),0)</f>
        <v>0</v>
      </c>
    </row>
    <row r="51" spans="2:33" x14ac:dyDescent="0.35">
      <c r="B51" s="227">
        <f>Budget!B51</f>
        <v>0</v>
      </c>
      <c r="D51" s="233" t="str">
        <f>Budget!D51</f>
        <v>3.11 T_Usage of electronic payment terminal</v>
      </c>
      <c r="E51" s="103">
        <f>Budget!R51</f>
        <v>0</v>
      </c>
      <c r="F51" s="138">
        <f>Budget!U51</f>
        <v>0</v>
      </c>
      <c r="G51" s="71">
        <f>Budget!X51</f>
        <v>0</v>
      </c>
      <c r="H51" s="64">
        <f>Budget!AA51</f>
        <v>0</v>
      </c>
      <c r="I51" s="4"/>
      <c r="J51" s="76">
        <f>SUMIF('List of Invoices'!H:H,D51,'List of Invoices'!I:I)</f>
        <v>0</v>
      </c>
      <c r="K51" s="4"/>
      <c r="L51" s="76">
        <f t="shared" si="56"/>
        <v>0</v>
      </c>
      <c r="M51" s="4"/>
      <c r="N51" s="76">
        <f t="shared" si="57"/>
        <v>0</v>
      </c>
      <c r="O51" s="4"/>
      <c r="P51" s="209"/>
      <c r="Q51" s="82">
        <f>SUMIFS('List of Invoices'!$J:$J,'List of Invoices'!$H:$H,$D51,'List of Invoices'!$S:$S,Q$13)</f>
        <v>0</v>
      </c>
      <c r="R51" s="207">
        <f t="shared" si="58"/>
        <v>0</v>
      </c>
      <c r="S51" s="82">
        <f>SUMIFS('List of Invoices'!$J:$J,'List of Invoices'!$H:$H,$D51,'List of Invoices'!$S:$S,S$13)</f>
        <v>0</v>
      </c>
      <c r="T51" s="207">
        <f t="shared" si="4"/>
        <v>0</v>
      </c>
      <c r="U51" s="82">
        <f>SUMIFS('List of Invoices'!$J:$J,'List of Invoices'!$H:$H,$D51,'List of Invoices'!$S:$S,U$13)</f>
        <v>0</v>
      </c>
      <c r="V51" s="207">
        <f t="shared" si="4"/>
        <v>0</v>
      </c>
      <c r="W51" s="82">
        <f>SUMIFS('List of Invoices'!$J:$J,'List of Invoices'!$H:$H,$D51,'List of Invoices'!$S:$S,W$13)</f>
        <v>0</v>
      </c>
      <c r="X51" s="207">
        <f t="shared" ref="X51" si="80">IFERROR(W51/$E51,0)</f>
        <v>0</v>
      </c>
      <c r="Y51" s="82">
        <f>SUMIFS('List of Invoices'!$J:$J,'List of Invoices'!$H:$H,$D51,'List of Invoices'!$S:$S,Y$13)</f>
        <v>0</v>
      </c>
      <c r="Z51" s="207">
        <f t="shared" ref="Z51" si="81">IFERROR(Y51/$E51,0)</f>
        <v>0</v>
      </c>
      <c r="AA51" s="129"/>
      <c r="AB51" s="4"/>
      <c r="AE51" s="84">
        <f t="shared" si="73"/>
        <v>0</v>
      </c>
      <c r="AF51" s="85"/>
      <c r="AG51" s="84">
        <f>IFERROR((F51+G51+H51+J51-L51-Budget!R51),0)</f>
        <v>0</v>
      </c>
    </row>
    <row r="52" spans="2:33" x14ac:dyDescent="0.35">
      <c r="B52" s="227">
        <f>Budget!B52</f>
        <v>0</v>
      </c>
      <c r="D52" s="233" t="str">
        <f>Budget!D52</f>
        <v>3.12 D_Digital Skills</v>
      </c>
      <c r="E52" s="103">
        <f>Budget!R52</f>
        <v>0</v>
      </c>
      <c r="F52" s="138">
        <f>Budget!U52</f>
        <v>0</v>
      </c>
      <c r="G52" s="71">
        <f>Budget!X52</f>
        <v>0</v>
      </c>
      <c r="H52" s="64">
        <f>Budget!AA52</f>
        <v>0</v>
      </c>
      <c r="I52" s="4"/>
      <c r="J52" s="76">
        <f>SUMIF('List of Invoices'!H:H,D52,'List of Invoices'!I:I)</f>
        <v>0</v>
      </c>
      <c r="K52" s="4"/>
      <c r="L52" s="76">
        <f t="shared" si="56"/>
        <v>0</v>
      </c>
      <c r="M52" s="4"/>
      <c r="N52" s="76">
        <f t="shared" si="57"/>
        <v>0</v>
      </c>
      <c r="O52" s="4"/>
      <c r="P52" s="209"/>
      <c r="Q52" s="82">
        <f>SUMIFS('List of Invoices'!$J:$J,'List of Invoices'!$H:$H,$D52,'List of Invoices'!$S:$S,Q$13)</f>
        <v>0</v>
      </c>
      <c r="R52" s="207">
        <f t="shared" si="58"/>
        <v>0</v>
      </c>
      <c r="S52" s="82">
        <f>SUMIFS('List of Invoices'!$J:$J,'List of Invoices'!$H:$H,$D52,'List of Invoices'!$S:$S,S$13)</f>
        <v>0</v>
      </c>
      <c r="T52" s="207">
        <f t="shared" si="4"/>
        <v>0</v>
      </c>
      <c r="U52" s="82">
        <f>SUMIFS('List of Invoices'!$J:$J,'List of Invoices'!$H:$H,$D52,'List of Invoices'!$S:$S,U$13)</f>
        <v>0</v>
      </c>
      <c r="V52" s="207">
        <f t="shared" si="4"/>
        <v>0</v>
      </c>
      <c r="W52" s="82">
        <f>SUMIFS('List of Invoices'!$J:$J,'List of Invoices'!$H:$H,$D52,'List of Invoices'!$S:$S,W$13)</f>
        <v>0</v>
      </c>
      <c r="X52" s="207">
        <f t="shared" ref="X52" si="82">IFERROR(W52/$E52,0)</f>
        <v>0</v>
      </c>
      <c r="Y52" s="82">
        <f>SUMIFS('List of Invoices'!$J:$J,'List of Invoices'!$H:$H,$D52,'List of Invoices'!$S:$S,Y$13)</f>
        <v>0</v>
      </c>
      <c r="Z52" s="207">
        <f t="shared" ref="Z52" si="83">IFERROR(Y52/$E52,0)</f>
        <v>0</v>
      </c>
      <c r="AA52" s="129"/>
      <c r="AB52" s="4"/>
      <c r="AE52" s="84">
        <f t="shared" si="73"/>
        <v>0</v>
      </c>
      <c r="AF52" s="85"/>
      <c r="AG52" s="84">
        <f>IFERROR((F52+G52+H52+J52-L52-Budget!R52),0)</f>
        <v>0</v>
      </c>
    </row>
    <row r="53" spans="2:33" x14ac:dyDescent="0.35">
      <c r="B53" s="227">
        <f>Budget!B53</f>
        <v>0</v>
      </c>
      <c r="D53" s="233" t="str">
        <f>Budget!D53</f>
        <v>3.13 V_Social media</v>
      </c>
      <c r="E53" s="103">
        <f>Budget!R53</f>
        <v>0</v>
      </c>
      <c r="F53" s="138">
        <f>Budget!U53</f>
        <v>0</v>
      </c>
      <c r="G53" s="71">
        <f>Budget!X53</f>
        <v>0</v>
      </c>
      <c r="H53" s="64">
        <f>Budget!AA53</f>
        <v>0</v>
      </c>
      <c r="I53" s="4"/>
      <c r="J53" s="76">
        <f>SUMIF('List of Invoices'!H:H,D53,'List of Invoices'!I:I)</f>
        <v>0</v>
      </c>
      <c r="K53" s="4"/>
      <c r="L53" s="76">
        <f t="shared" si="56"/>
        <v>0</v>
      </c>
      <c r="M53" s="4"/>
      <c r="N53" s="76">
        <f t="shared" si="57"/>
        <v>0</v>
      </c>
      <c r="O53" s="4"/>
      <c r="P53" s="209"/>
      <c r="Q53" s="82">
        <f>SUMIFS('List of Invoices'!$J:$J,'List of Invoices'!$H:$H,$D53,'List of Invoices'!$S:$S,Q$13)</f>
        <v>0</v>
      </c>
      <c r="R53" s="207">
        <f t="shared" si="58"/>
        <v>0</v>
      </c>
      <c r="S53" s="82">
        <f>SUMIFS('List of Invoices'!$J:$J,'List of Invoices'!$H:$H,$D53,'List of Invoices'!$S:$S,S$13)</f>
        <v>0</v>
      </c>
      <c r="T53" s="207">
        <f t="shared" si="4"/>
        <v>0</v>
      </c>
      <c r="U53" s="82">
        <f>SUMIFS('List of Invoices'!$J:$J,'List of Invoices'!$H:$H,$D53,'List of Invoices'!$S:$S,U$13)</f>
        <v>0</v>
      </c>
      <c r="V53" s="207">
        <f t="shared" si="4"/>
        <v>0</v>
      </c>
      <c r="W53" s="82">
        <f>SUMIFS('List of Invoices'!$J:$J,'List of Invoices'!$H:$H,$D53,'List of Invoices'!$S:$S,W$13)</f>
        <v>0</v>
      </c>
      <c r="X53" s="207">
        <f t="shared" ref="X53" si="84">IFERROR(W53/$E53,0)</f>
        <v>0</v>
      </c>
      <c r="Y53" s="82">
        <f>SUMIFS('List of Invoices'!$J:$J,'List of Invoices'!$H:$H,$D53,'List of Invoices'!$S:$S,Y$13)</f>
        <v>0</v>
      </c>
      <c r="Z53" s="207">
        <f t="shared" ref="Z53" si="85">IFERROR(Y53/$E53,0)</f>
        <v>0</v>
      </c>
      <c r="AA53" s="129"/>
      <c r="AB53" s="4"/>
      <c r="AE53" s="84">
        <f t="shared" si="73"/>
        <v>0</v>
      </c>
      <c r="AF53" s="85"/>
      <c r="AG53" s="84">
        <f>IFERROR((F53+G53+H53+J53-L53-Budget!R53),0)</f>
        <v>0</v>
      </c>
    </row>
    <row r="54" spans="2:33" x14ac:dyDescent="0.35">
      <c r="B54" s="227">
        <f>Budget!B54</f>
        <v>0</v>
      </c>
      <c r="D54" s="233" t="str">
        <f>Budget!D54</f>
        <v>3.14 V_Tailoring (seamstresses)</v>
      </c>
      <c r="E54" s="103">
        <f>Budget!R54</f>
        <v>0</v>
      </c>
      <c r="F54" s="138">
        <f>Budget!U54</f>
        <v>0</v>
      </c>
      <c r="G54" s="71">
        <f>Budget!X54</f>
        <v>0</v>
      </c>
      <c r="H54" s="64">
        <f>Budget!AA54</f>
        <v>0</v>
      </c>
      <c r="I54" s="4"/>
      <c r="J54" s="76">
        <f>SUMIF('List of Invoices'!H:H,D54,'List of Invoices'!I:I)</f>
        <v>0</v>
      </c>
      <c r="K54" s="4"/>
      <c r="L54" s="76">
        <f t="shared" si="56"/>
        <v>0</v>
      </c>
      <c r="M54" s="4"/>
      <c r="N54" s="76">
        <f t="shared" si="57"/>
        <v>0</v>
      </c>
      <c r="O54" s="4"/>
      <c r="P54" s="209"/>
      <c r="Q54" s="82">
        <f>SUMIFS('List of Invoices'!$J:$J,'List of Invoices'!$H:$H,$D54,'List of Invoices'!$S:$S,Q$13)</f>
        <v>0</v>
      </c>
      <c r="R54" s="207">
        <f t="shared" si="58"/>
        <v>0</v>
      </c>
      <c r="S54" s="82">
        <f>SUMIFS('List of Invoices'!$J:$J,'List of Invoices'!$H:$H,$D54,'List of Invoices'!$S:$S,S$13)</f>
        <v>0</v>
      </c>
      <c r="T54" s="207">
        <f t="shared" si="4"/>
        <v>0</v>
      </c>
      <c r="U54" s="82">
        <f>SUMIFS('List of Invoices'!$J:$J,'List of Invoices'!$H:$H,$D54,'List of Invoices'!$S:$S,U$13)</f>
        <v>0</v>
      </c>
      <c r="V54" s="207">
        <f t="shared" si="4"/>
        <v>0</v>
      </c>
      <c r="W54" s="82">
        <f>SUMIFS('List of Invoices'!$J:$J,'List of Invoices'!$H:$H,$D54,'List of Invoices'!$S:$S,W$13)</f>
        <v>0</v>
      </c>
      <c r="X54" s="207">
        <f t="shared" ref="X54" si="86">IFERROR(W54/$E54,0)</f>
        <v>0</v>
      </c>
      <c r="Y54" s="82">
        <f>SUMIFS('List of Invoices'!$J:$J,'List of Invoices'!$H:$H,$D54,'List of Invoices'!$S:$S,Y$13)</f>
        <v>0</v>
      </c>
      <c r="Z54" s="207">
        <f t="shared" ref="Z54" si="87">IFERROR(Y54/$E54,0)</f>
        <v>0</v>
      </c>
      <c r="AA54" s="129"/>
      <c r="AB54" s="4"/>
      <c r="AE54" s="84">
        <f t="shared" si="73"/>
        <v>0</v>
      </c>
      <c r="AF54" s="85"/>
      <c r="AG54" s="84">
        <f>IFERROR((F54+G54+H54+J54-L54-Budget!R54),0)</f>
        <v>0</v>
      </c>
    </row>
    <row r="55" spans="2:33" x14ac:dyDescent="0.35">
      <c r="B55" s="227">
        <f>Budget!B55</f>
        <v>0</v>
      </c>
      <c r="D55" s="233" t="str">
        <f>Budget!D55</f>
        <v>3.15 V_Forklift and warehouses</v>
      </c>
      <c r="E55" s="103">
        <f>Budget!R55</f>
        <v>0</v>
      </c>
      <c r="F55" s="138">
        <f>Budget!U55</f>
        <v>0</v>
      </c>
      <c r="G55" s="71">
        <f>Budget!X55</f>
        <v>0</v>
      </c>
      <c r="H55" s="64">
        <f>Budget!AA55</f>
        <v>0</v>
      </c>
      <c r="I55" s="4"/>
      <c r="J55" s="76">
        <f>SUMIF('List of Invoices'!H:H,D55,'List of Invoices'!I:I)</f>
        <v>0</v>
      </c>
      <c r="K55" s="4"/>
      <c r="L55" s="76">
        <f t="shared" si="56"/>
        <v>0</v>
      </c>
      <c r="M55" s="4"/>
      <c r="N55" s="76">
        <f t="shared" si="57"/>
        <v>0</v>
      </c>
      <c r="O55" s="4"/>
      <c r="P55" s="209"/>
      <c r="Q55" s="82">
        <f>SUMIFS('List of Invoices'!$J:$J,'List of Invoices'!$H:$H,$D55,'List of Invoices'!$S:$S,Q$13)</f>
        <v>0</v>
      </c>
      <c r="R55" s="207">
        <f t="shared" si="58"/>
        <v>0</v>
      </c>
      <c r="S55" s="82">
        <f>SUMIFS('List of Invoices'!$J:$J,'List of Invoices'!$H:$H,$D55,'List of Invoices'!$S:$S,S$13)</f>
        <v>0</v>
      </c>
      <c r="T55" s="207">
        <f t="shared" si="4"/>
        <v>0</v>
      </c>
      <c r="U55" s="82">
        <f>SUMIFS('List of Invoices'!$J:$J,'List of Invoices'!$H:$H,$D55,'List of Invoices'!$S:$S,U$13)</f>
        <v>0</v>
      </c>
      <c r="V55" s="207">
        <f t="shared" si="4"/>
        <v>0</v>
      </c>
      <c r="W55" s="82">
        <f>SUMIFS('List of Invoices'!$J:$J,'List of Invoices'!$H:$H,$D55,'List of Invoices'!$S:$S,W$13)</f>
        <v>0</v>
      </c>
      <c r="X55" s="207">
        <f t="shared" ref="X55" si="88">IFERROR(W55/$E55,0)</f>
        <v>0</v>
      </c>
      <c r="Y55" s="82">
        <f>SUMIFS('List of Invoices'!$J:$J,'List of Invoices'!$H:$H,$D55,'List of Invoices'!$S:$S,Y$13)</f>
        <v>0</v>
      </c>
      <c r="Z55" s="207">
        <f t="shared" ref="Z55" si="89">IFERROR(Y55/$E55,0)</f>
        <v>0</v>
      </c>
      <c r="AA55" s="129"/>
      <c r="AB55" s="4"/>
      <c r="AE55" s="84">
        <f t="shared" si="73"/>
        <v>0</v>
      </c>
      <c r="AF55" s="85"/>
      <c r="AG55" s="84">
        <f>IFERROR((F55+G55+H55+J55-L55-Budget!R55),0)</f>
        <v>0</v>
      </c>
    </row>
    <row r="56" spans="2:33" x14ac:dyDescent="0.35">
      <c r="B56" s="227">
        <f>Budget!B56</f>
        <v>0</v>
      </c>
      <c r="D56" s="233" t="str">
        <f>Budget!D56</f>
        <v>3.16 V_The individual mass event security course</v>
      </c>
      <c r="E56" s="103">
        <f>Budget!R56</f>
        <v>0</v>
      </c>
      <c r="F56" s="138">
        <f>Budget!U56</f>
        <v>0</v>
      </c>
      <c r="G56" s="71">
        <f>Budget!X56</f>
        <v>0</v>
      </c>
      <c r="H56" s="64">
        <f>Budget!AA56</f>
        <v>0</v>
      </c>
      <c r="I56" s="4"/>
      <c r="J56" s="76">
        <f>SUMIF('List of Invoices'!H:H,D56,'List of Invoices'!I:I)</f>
        <v>0</v>
      </c>
      <c r="K56" s="4"/>
      <c r="L56" s="76">
        <f t="shared" si="56"/>
        <v>0</v>
      </c>
      <c r="M56" s="4"/>
      <c r="N56" s="76">
        <f t="shared" si="57"/>
        <v>0</v>
      </c>
      <c r="O56" s="4"/>
      <c r="P56" s="209"/>
      <c r="Q56" s="82">
        <f>SUMIFS('List of Invoices'!$J:$J,'List of Invoices'!$H:$H,$D56,'List of Invoices'!$S:$S,Q$13)</f>
        <v>0</v>
      </c>
      <c r="R56" s="207">
        <f t="shared" si="58"/>
        <v>0</v>
      </c>
      <c r="S56" s="82">
        <f>SUMIFS('List of Invoices'!$J:$J,'List of Invoices'!$H:$H,$D56,'List of Invoices'!$S:$S,S$13)</f>
        <v>0</v>
      </c>
      <c r="T56" s="207">
        <f t="shared" si="4"/>
        <v>0</v>
      </c>
      <c r="U56" s="82">
        <f>SUMIFS('List of Invoices'!$J:$J,'List of Invoices'!$H:$H,$D56,'List of Invoices'!$S:$S,U$13)</f>
        <v>0</v>
      </c>
      <c r="V56" s="207">
        <f t="shared" si="4"/>
        <v>0</v>
      </c>
      <c r="W56" s="82">
        <f>SUMIFS('List of Invoices'!$J:$J,'List of Invoices'!$H:$H,$D56,'List of Invoices'!$S:$S,W$13)</f>
        <v>0</v>
      </c>
      <c r="X56" s="207">
        <f t="shared" ref="X56" si="90">IFERROR(W56/$E56,0)</f>
        <v>0</v>
      </c>
      <c r="Y56" s="82">
        <f>SUMIFS('List of Invoices'!$J:$J,'List of Invoices'!$H:$H,$D56,'List of Invoices'!$S:$S,Y$13)</f>
        <v>0</v>
      </c>
      <c r="Z56" s="207">
        <f t="shared" ref="Z56" si="91">IFERROR(Y56/$E56,0)</f>
        <v>0</v>
      </c>
      <c r="AA56" s="129"/>
      <c r="AB56" s="4"/>
      <c r="AE56" s="84">
        <f t="shared" si="73"/>
        <v>0</v>
      </c>
      <c r="AF56" s="85"/>
      <c r="AG56" s="84">
        <f>IFERROR((F56+G56+H56+J56-L56-Budget!R56),0)</f>
        <v>0</v>
      </c>
    </row>
    <row r="57" spans="2:33" x14ac:dyDescent="0.35">
      <c r="B57" s="227">
        <f>Budget!B57</f>
        <v>0</v>
      </c>
      <c r="D57" s="233" t="str">
        <f>Budget!D57</f>
        <v>3.17 V_Driver's License Special Vehicle</v>
      </c>
      <c r="E57" s="103">
        <f>Budget!R57</f>
        <v>0</v>
      </c>
      <c r="F57" s="138">
        <f>Budget!U57</f>
        <v>0</v>
      </c>
      <c r="G57" s="71">
        <f>Budget!X57</f>
        <v>0</v>
      </c>
      <c r="H57" s="64">
        <f>Budget!AA57</f>
        <v>0</v>
      </c>
      <c r="I57" s="4"/>
      <c r="J57" s="76">
        <f>SUMIF('List of Invoices'!H:H,D57,'List of Invoices'!I:I)</f>
        <v>0</v>
      </c>
      <c r="K57" s="4"/>
      <c r="L57" s="76">
        <f t="shared" si="56"/>
        <v>0</v>
      </c>
      <c r="M57" s="4"/>
      <c r="N57" s="76">
        <f t="shared" si="57"/>
        <v>0</v>
      </c>
      <c r="O57" s="4"/>
      <c r="P57" s="209"/>
      <c r="Q57" s="82">
        <f>SUMIFS('List of Invoices'!$J:$J,'List of Invoices'!$H:$H,$D57,'List of Invoices'!$S:$S,Q$13)</f>
        <v>0</v>
      </c>
      <c r="R57" s="207">
        <f t="shared" si="58"/>
        <v>0</v>
      </c>
      <c r="S57" s="82">
        <f>SUMIFS('List of Invoices'!$J:$J,'List of Invoices'!$H:$H,$D57,'List of Invoices'!$S:$S,S$13)</f>
        <v>0</v>
      </c>
      <c r="T57" s="207">
        <f t="shared" si="4"/>
        <v>0</v>
      </c>
      <c r="U57" s="82">
        <f>SUMIFS('List of Invoices'!$J:$J,'List of Invoices'!$H:$H,$D57,'List of Invoices'!$S:$S,U$13)</f>
        <v>0</v>
      </c>
      <c r="V57" s="207">
        <f t="shared" si="4"/>
        <v>0</v>
      </c>
      <c r="W57" s="82">
        <f>SUMIFS('List of Invoices'!$J:$J,'List of Invoices'!$H:$H,$D57,'List of Invoices'!$S:$S,W$13)</f>
        <v>0</v>
      </c>
      <c r="X57" s="207">
        <f t="shared" ref="X57" si="92">IFERROR(W57/$E57,0)</f>
        <v>0</v>
      </c>
      <c r="Y57" s="82">
        <f>SUMIFS('List of Invoices'!$J:$J,'List of Invoices'!$H:$H,$D57,'List of Invoices'!$S:$S,Y$13)</f>
        <v>0</v>
      </c>
      <c r="Z57" s="207">
        <f t="shared" ref="Z57" si="93">IFERROR(Y57/$E57,0)</f>
        <v>0</v>
      </c>
      <c r="AA57" s="129"/>
      <c r="AB57" s="4"/>
      <c r="AE57" s="84">
        <f t="shared" si="73"/>
        <v>0</v>
      </c>
      <c r="AF57" s="85"/>
      <c r="AG57" s="84">
        <f>IFERROR((F57+G57+H57+J57-L57-Budget!R57),0)</f>
        <v>0</v>
      </c>
    </row>
    <row r="58" spans="2:33" x14ac:dyDescent="0.35">
      <c r="B58" s="227">
        <f>Budget!B58</f>
        <v>0</v>
      </c>
      <c r="D58" s="233" t="str">
        <f>Budget!D58</f>
        <v>3.18 V_Sisters of PCK (care sector)</v>
      </c>
      <c r="E58" s="103">
        <f>Budget!R58</f>
        <v>0</v>
      </c>
      <c r="F58" s="138">
        <f>Budget!U58</f>
        <v>0</v>
      </c>
      <c r="G58" s="71">
        <f>Budget!X58</f>
        <v>0</v>
      </c>
      <c r="H58" s="64">
        <f>Budget!AA58</f>
        <v>0</v>
      </c>
      <c r="I58" s="4"/>
      <c r="J58" s="76">
        <f>SUMIF('List of Invoices'!H:H,D58,'List of Invoices'!I:I)</f>
        <v>0</v>
      </c>
      <c r="K58" s="4"/>
      <c r="L58" s="76">
        <f t="shared" si="56"/>
        <v>0</v>
      </c>
      <c r="M58" s="4"/>
      <c r="N58" s="76">
        <f t="shared" si="57"/>
        <v>0</v>
      </c>
      <c r="O58" s="4"/>
      <c r="P58" s="209"/>
      <c r="Q58" s="82">
        <f>SUMIFS('List of Invoices'!$J:$J,'List of Invoices'!$H:$H,$D58,'List of Invoices'!$S:$S,Q$13)</f>
        <v>0</v>
      </c>
      <c r="R58" s="207">
        <f t="shared" si="58"/>
        <v>0</v>
      </c>
      <c r="S58" s="82">
        <f>SUMIFS('List of Invoices'!$J:$J,'List of Invoices'!$H:$H,$D58,'List of Invoices'!$S:$S,S$13)</f>
        <v>0</v>
      </c>
      <c r="T58" s="207">
        <f t="shared" si="4"/>
        <v>0</v>
      </c>
      <c r="U58" s="82">
        <f>SUMIFS('List of Invoices'!$J:$J,'List of Invoices'!$H:$H,$D58,'List of Invoices'!$S:$S,U$13)</f>
        <v>0</v>
      </c>
      <c r="V58" s="207">
        <f t="shared" si="4"/>
        <v>0</v>
      </c>
      <c r="W58" s="82">
        <f>SUMIFS('List of Invoices'!$J:$J,'List of Invoices'!$H:$H,$D58,'List of Invoices'!$S:$S,W$13)</f>
        <v>0</v>
      </c>
      <c r="X58" s="207">
        <f t="shared" ref="X58" si="94">IFERROR(W58/$E58,0)</f>
        <v>0</v>
      </c>
      <c r="Y58" s="82">
        <f>SUMIFS('List of Invoices'!$J:$J,'List of Invoices'!$H:$H,$D58,'List of Invoices'!$S:$S,Y$13)</f>
        <v>0</v>
      </c>
      <c r="Z58" s="207">
        <f t="shared" ref="Z58" si="95">IFERROR(Y58/$E58,0)</f>
        <v>0</v>
      </c>
      <c r="AA58" s="129"/>
      <c r="AB58" s="4"/>
      <c r="AE58" s="84">
        <f t="shared" si="73"/>
        <v>0</v>
      </c>
      <c r="AF58" s="85"/>
      <c r="AG58" s="84">
        <f>IFERROR((F58+G58+H58+J58-L58-Budget!R58),0)</f>
        <v>0</v>
      </c>
    </row>
    <row r="59" spans="2:33" x14ac:dyDescent="0.35">
      <c r="B59" s="227">
        <f>Budget!B59</f>
        <v>0</v>
      </c>
      <c r="D59" s="233" t="str">
        <f>Budget!D59</f>
        <v>3.19 V_Kindergarten assistant</v>
      </c>
      <c r="E59" s="103">
        <f>Budget!R59</f>
        <v>0</v>
      </c>
      <c r="F59" s="138">
        <f>Budget!U59</f>
        <v>0</v>
      </c>
      <c r="G59" s="71">
        <f>Budget!X59</f>
        <v>0</v>
      </c>
      <c r="H59" s="64">
        <f>Budget!AA59</f>
        <v>0</v>
      </c>
      <c r="I59" s="4"/>
      <c r="J59" s="76">
        <f>SUMIF('List of Invoices'!H:H,D59,'List of Invoices'!I:I)</f>
        <v>0</v>
      </c>
      <c r="K59" s="4"/>
      <c r="L59" s="76">
        <f t="shared" si="56"/>
        <v>0</v>
      </c>
      <c r="M59" s="4"/>
      <c r="N59" s="76">
        <f t="shared" si="57"/>
        <v>0</v>
      </c>
      <c r="O59" s="4"/>
      <c r="P59" s="209"/>
      <c r="Q59" s="82">
        <f>SUMIFS('List of Invoices'!$J:$J,'List of Invoices'!$H:$H,$D59,'List of Invoices'!$S:$S,Q$13)</f>
        <v>0</v>
      </c>
      <c r="R59" s="207">
        <f t="shared" si="58"/>
        <v>0</v>
      </c>
      <c r="S59" s="82">
        <f>SUMIFS('List of Invoices'!$J:$J,'List of Invoices'!$H:$H,$D59,'List of Invoices'!$S:$S,S$13)</f>
        <v>0</v>
      </c>
      <c r="T59" s="207">
        <f t="shared" si="4"/>
        <v>0</v>
      </c>
      <c r="U59" s="82">
        <f>SUMIFS('List of Invoices'!$J:$J,'List of Invoices'!$H:$H,$D59,'List of Invoices'!$S:$S,U$13)</f>
        <v>0</v>
      </c>
      <c r="V59" s="207">
        <f t="shared" si="4"/>
        <v>0</v>
      </c>
      <c r="W59" s="82">
        <f>SUMIFS('List of Invoices'!$J:$J,'List of Invoices'!$H:$H,$D59,'List of Invoices'!$S:$S,W$13)</f>
        <v>0</v>
      </c>
      <c r="X59" s="207">
        <f t="shared" ref="X59" si="96">IFERROR(W59/$E59,0)</f>
        <v>0</v>
      </c>
      <c r="Y59" s="82">
        <f>SUMIFS('List of Invoices'!$J:$J,'List of Invoices'!$H:$H,$D59,'List of Invoices'!$S:$S,Y$13)</f>
        <v>0</v>
      </c>
      <c r="Z59" s="207">
        <f t="shared" ref="Z59" si="97">IFERROR(Y59/$E59,0)</f>
        <v>0</v>
      </c>
      <c r="AA59" s="129"/>
      <c r="AB59" s="4"/>
      <c r="AE59" s="84">
        <f t="shared" si="73"/>
        <v>0</v>
      </c>
      <c r="AF59" s="85"/>
      <c r="AG59" s="84">
        <f>IFERROR((F59+G59+H59+J59-L59-Budget!R59),0)</f>
        <v>0</v>
      </c>
    </row>
    <row r="60" spans="2:33" x14ac:dyDescent="0.35">
      <c r="B60" s="227">
        <f>Budget!B60</f>
        <v>0</v>
      </c>
      <c r="D60" s="233" t="str">
        <f>Budget!D60</f>
        <v>3.20 V_Teachers' Assistant</v>
      </c>
      <c r="E60" s="103">
        <f>Budget!R60</f>
        <v>0</v>
      </c>
      <c r="F60" s="138">
        <f>Budget!U60</f>
        <v>0</v>
      </c>
      <c r="G60" s="71">
        <f>Budget!X60</f>
        <v>0</v>
      </c>
      <c r="H60" s="64">
        <f>Budget!AA60</f>
        <v>0</v>
      </c>
      <c r="I60" s="4"/>
      <c r="J60" s="76">
        <f>SUMIF('List of Invoices'!H:H,D60,'List of Invoices'!I:I)</f>
        <v>0</v>
      </c>
      <c r="K60" s="4"/>
      <c r="L60" s="76">
        <f t="shared" si="56"/>
        <v>0</v>
      </c>
      <c r="M60" s="4"/>
      <c r="N60" s="76">
        <f t="shared" si="57"/>
        <v>0</v>
      </c>
      <c r="O60" s="4"/>
      <c r="P60" s="209"/>
      <c r="Q60" s="82">
        <f>SUMIFS('List of Invoices'!$J:$J,'List of Invoices'!$H:$H,$D60,'List of Invoices'!$S:$S,Q$13)</f>
        <v>0</v>
      </c>
      <c r="R60" s="207">
        <f t="shared" si="58"/>
        <v>0</v>
      </c>
      <c r="S60" s="82">
        <f>SUMIFS('List of Invoices'!$J:$J,'List of Invoices'!$H:$H,$D60,'List of Invoices'!$S:$S,S$13)</f>
        <v>0</v>
      </c>
      <c r="T60" s="207">
        <f t="shared" si="4"/>
        <v>0</v>
      </c>
      <c r="U60" s="82">
        <f>SUMIFS('List of Invoices'!$J:$J,'List of Invoices'!$H:$H,$D60,'List of Invoices'!$S:$S,U$13)</f>
        <v>0</v>
      </c>
      <c r="V60" s="207">
        <f t="shared" si="4"/>
        <v>0</v>
      </c>
      <c r="W60" s="82">
        <f>SUMIFS('List of Invoices'!$J:$J,'List of Invoices'!$H:$H,$D60,'List of Invoices'!$S:$S,W$13)</f>
        <v>0</v>
      </c>
      <c r="X60" s="207">
        <f t="shared" ref="X60" si="98">IFERROR(W60/$E60,0)</f>
        <v>0</v>
      </c>
      <c r="Y60" s="82">
        <f>SUMIFS('List of Invoices'!$J:$J,'List of Invoices'!$H:$H,$D60,'List of Invoices'!$S:$S,Y$13)</f>
        <v>0</v>
      </c>
      <c r="Z60" s="207">
        <f t="shared" ref="Z60" si="99">IFERROR(Y60/$E60,0)</f>
        <v>0</v>
      </c>
      <c r="AA60" s="129"/>
      <c r="AB60" s="4"/>
      <c r="AE60" s="84">
        <f t="shared" si="73"/>
        <v>0</v>
      </c>
      <c r="AF60" s="85"/>
      <c r="AG60" s="84">
        <f>IFERROR((F60+G60+H60+J60-L60-Budget!R60),0)</f>
        <v>0</v>
      </c>
    </row>
    <row r="61" spans="2:33" x14ac:dyDescent="0.35">
      <c r="B61" s="227">
        <f>Budget!B61</f>
        <v>0</v>
      </c>
      <c r="D61" s="233" t="str">
        <f>Budget!D61</f>
        <v>3.21 V_Accounting courses</v>
      </c>
      <c r="E61" s="103">
        <f>Budget!R61</f>
        <v>0</v>
      </c>
      <c r="F61" s="138">
        <f>Budget!U61</f>
        <v>0</v>
      </c>
      <c r="G61" s="71">
        <f>Budget!X61</f>
        <v>0</v>
      </c>
      <c r="H61" s="64">
        <f>Budget!AA61</f>
        <v>0</v>
      </c>
      <c r="I61" s="4"/>
      <c r="J61" s="76">
        <f>SUMIF('List of Invoices'!H:H,D61,'List of Invoices'!I:I)</f>
        <v>0</v>
      </c>
      <c r="K61" s="4"/>
      <c r="L61" s="76">
        <f t="shared" si="56"/>
        <v>0</v>
      </c>
      <c r="M61" s="4"/>
      <c r="N61" s="76">
        <f t="shared" si="57"/>
        <v>0</v>
      </c>
      <c r="O61" s="4"/>
      <c r="P61" s="209"/>
      <c r="Q61" s="82">
        <f>SUMIFS('List of Invoices'!$J:$J,'List of Invoices'!$H:$H,$D61,'List of Invoices'!$S:$S,Q$13)</f>
        <v>0</v>
      </c>
      <c r="R61" s="207">
        <f t="shared" si="58"/>
        <v>0</v>
      </c>
      <c r="S61" s="82">
        <f>SUMIFS('List of Invoices'!$J:$J,'List of Invoices'!$H:$H,$D61,'List of Invoices'!$S:$S,S$13)</f>
        <v>0</v>
      </c>
      <c r="T61" s="207">
        <f t="shared" si="4"/>
        <v>0</v>
      </c>
      <c r="U61" s="82">
        <f>SUMIFS('List of Invoices'!$J:$J,'List of Invoices'!$H:$H,$D61,'List of Invoices'!$S:$S,U$13)</f>
        <v>0</v>
      </c>
      <c r="V61" s="207">
        <f t="shared" si="4"/>
        <v>0</v>
      </c>
      <c r="W61" s="82">
        <f>SUMIFS('List of Invoices'!$J:$J,'List of Invoices'!$H:$H,$D61,'List of Invoices'!$S:$S,W$13)</f>
        <v>0</v>
      </c>
      <c r="X61" s="207">
        <f t="shared" ref="X61" si="100">IFERROR(W61/$E61,0)</f>
        <v>0</v>
      </c>
      <c r="Y61" s="82">
        <f>SUMIFS('List of Invoices'!$J:$J,'List of Invoices'!$H:$H,$D61,'List of Invoices'!$S:$S,Y$13)</f>
        <v>0</v>
      </c>
      <c r="Z61" s="207">
        <f t="shared" ref="Z61" si="101">IFERROR(Y61/$E61,0)</f>
        <v>0</v>
      </c>
      <c r="AA61" s="129"/>
      <c r="AB61" s="4"/>
      <c r="AE61" s="84">
        <f t="shared" si="73"/>
        <v>0</v>
      </c>
      <c r="AF61" s="85"/>
      <c r="AG61" s="84">
        <f>IFERROR((F61+G61+H61+J61-L61-Budget!R61),0)</f>
        <v>0</v>
      </c>
    </row>
    <row r="62" spans="2:33" x14ac:dyDescent="0.35">
      <c r="B62" s="227">
        <f>Budget!B62</f>
        <v>0</v>
      </c>
      <c r="D62" s="233" t="str">
        <f>Budget!D62</f>
        <v>3.22 V_HR and payrol</v>
      </c>
      <c r="E62" s="103">
        <f>Budget!R62</f>
        <v>0</v>
      </c>
      <c r="F62" s="138">
        <f>Budget!U62</f>
        <v>0</v>
      </c>
      <c r="G62" s="71">
        <f>Budget!X62</f>
        <v>0</v>
      </c>
      <c r="H62" s="64">
        <f>Budget!AA62</f>
        <v>0</v>
      </c>
      <c r="I62" s="4"/>
      <c r="J62" s="76">
        <f>SUMIF('List of Invoices'!H:H,D62,'List of Invoices'!I:I)</f>
        <v>0</v>
      </c>
      <c r="K62" s="4"/>
      <c r="L62" s="76">
        <f t="shared" si="56"/>
        <v>0</v>
      </c>
      <c r="M62" s="4"/>
      <c r="N62" s="76">
        <f t="shared" si="57"/>
        <v>0</v>
      </c>
      <c r="O62" s="4"/>
      <c r="P62" s="209"/>
      <c r="Q62" s="82">
        <f>SUMIFS('List of Invoices'!$J:$J,'List of Invoices'!$H:$H,$D62,'List of Invoices'!$S:$S,Q$13)</f>
        <v>0</v>
      </c>
      <c r="R62" s="207">
        <f t="shared" si="58"/>
        <v>0</v>
      </c>
      <c r="S62" s="82">
        <f>SUMIFS('List of Invoices'!$J:$J,'List of Invoices'!$H:$H,$D62,'List of Invoices'!$S:$S,S$13)</f>
        <v>0</v>
      </c>
      <c r="T62" s="207">
        <f t="shared" si="4"/>
        <v>0</v>
      </c>
      <c r="U62" s="82">
        <f>SUMIFS('List of Invoices'!$J:$J,'List of Invoices'!$H:$H,$D62,'List of Invoices'!$S:$S,U$13)</f>
        <v>0</v>
      </c>
      <c r="V62" s="207">
        <f t="shared" si="4"/>
        <v>0</v>
      </c>
      <c r="W62" s="82">
        <f>SUMIFS('List of Invoices'!$J:$J,'List of Invoices'!$H:$H,$D62,'List of Invoices'!$S:$S,W$13)</f>
        <v>0</v>
      </c>
      <c r="X62" s="207">
        <f t="shared" ref="X62" si="102">IFERROR(W62/$E62,0)</f>
        <v>0</v>
      </c>
      <c r="Y62" s="82">
        <f>SUMIFS('List of Invoices'!$J:$J,'List of Invoices'!$H:$H,$D62,'List of Invoices'!$S:$S,Y$13)</f>
        <v>0</v>
      </c>
      <c r="Z62" s="207">
        <f t="shared" ref="Z62" si="103">IFERROR(Y62/$E62,0)</f>
        <v>0</v>
      </c>
      <c r="AA62" s="129"/>
      <c r="AB62" s="4"/>
      <c r="AE62" s="84">
        <f t="shared" si="73"/>
        <v>0</v>
      </c>
      <c r="AF62" s="85"/>
      <c r="AG62" s="84">
        <f>IFERROR((F62+G62+H62+J62-L62-Budget!R62),0)</f>
        <v>0</v>
      </c>
    </row>
    <row r="63" spans="2:33" x14ac:dyDescent="0.35">
      <c r="B63" s="227">
        <f>Budget!B63</f>
        <v>0</v>
      </c>
      <c r="D63" s="233" t="str">
        <f>Budget!D63</f>
        <v>3.23 V_Medical Records Clerk</v>
      </c>
      <c r="E63" s="103">
        <f>Budget!R63</f>
        <v>0</v>
      </c>
      <c r="F63" s="138">
        <f>Budget!U63</f>
        <v>0</v>
      </c>
      <c r="G63" s="71">
        <f>Budget!X63</f>
        <v>0</v>
      </c>
      <c r="H63" s="64">
        <f>Budget!AA63</f>
        <v>0</v>
      </c>
      <c r="I63" s="4"/>
      <c r="J63" s="76">
        <f>SUMIF('List of Invoices'!H:H,D63,'List of Invoices'!I:I)</f>
        <v>0</v>
      </c>
      <c r="K63" s="4"/>
      <c r="L63" s="76">
        <f t="shared" si="56"/>
        <v>0</v>
      </c>
      <c r="M63" s="4"/>
      <c r="N63" s="76">
        <f t="shared" si="57"/>
        <v>0</v>
      </c>
      <c r="O63" s="4"/>
      <c r="P63" s="209"/>
      <c r="Q63" s="82">
        <f>SUMIFS('List of Invoices'!$J:$J,'List of Invoices'!$H:$H,$D63,'List of Invoices'!$S:$S,Q$13)</f>
        <v>0</v>
      </c>
      <c r="R63" s="207">
        <f t="shared" si="58"/>
        <v>0</v>
      </c>
      <c r="S63" s="82">
        <f>SUMIFS('List of Invoices'!$J:$J,'List of Invoices'!$H:$H,$D63,'List of Invoices'!$S:$S,S$13)</f>
        <v>0</v>
      </c>
      <c r="T63" s="207">
        <f t="shared" si="4"/>
        <v>0</v>
      </c>
      <c r="U63" s="82">
        <f>SUMIFS('List of Invoices'!$J:$J,'List of Invoices'!$H:$H,$D63,'List of Invoices'!$S:$S,U$13)</f>
        <v>0</v>
      </c>
      <c r="V63" s="207">
        <f t="shared" si="4"/>
        <v>0</v>
      </c>
      <c r="W63" s="82">
        <f>SUMIFS('List of Invoices'!$J:$J,'List of Invoices'!$H:$H,$D63,'List of Invoices'!$S:$S,W$13)</f>
        <v>0</v>
      </c>
      <c r="X63" s="207">
        <f t="shared" ref="X63" si="104">IFERROR(W63/$E63,0)</f>
        <v>0</v>
      </c>
      <c r="Y63" s="82">
        <f>SUMIFS('List of Invoices'!$J:$J,'List of Invoices'!$H:$H,$D63,'List of Invoices'!$S:$S,Y$13)</f>
        <v>0</v>
      </c>
      <c r="Z63" s="207">
        <f t="shared" ref="Z63" si="105">IFERROR(Y63/$E63,0)</f>
        <v>0</v>
      </c>
      <c r="AA63" s="129"/>
      <c r="AB63" s="4"/>
      <c r="AE63" s="84">
        <f t="shared" si="73"/>
        <v>0</v>
      </c>
      <c r="AF63" s="85"/>
      <c r="AG63" s="84">
        <f>IFERROR((F63+G63+H63+J63-L63-Budget!R63),0)</f>
        <v>0</v>
      </c>
    </row>
    <row r="64" spans="2:33" x14ac:dyDescent="0.35">
      <c r="B64" s="227">
        <f>Budget!B64</f>
        <v>0</v>
      </c>
      <c r="D64" s="233" t="str">
        <f>Budget!D64</f>
        <v>3.24 V_Human Resources</v>
      </c>
      <c r="E64" s="103">
        <f>Budget!R64</f>
        <v>0</v>
      </c>
      <c r="F64" s="138">
        <f>Budget!U64</f>
        <v>0</v>
      </c>
      <c r="G64" s="71">
        <f>Budget!X64</f>
        <v>0</v>
      </c>
      <c r="H64" s="64">
        <f>Budget!AA64</f>
        <v>0</v>
      </c>
      <c r="I64" s="4"/>
      <c r="J64" s="76">
        <f>SUMIF('List of Invoices'!H:H,D64,'List of Invoices'!I:I)</f>
        <v>0</v>
      </c>
      <c r="K64" s="4"/>
      <c r="L64" s="76">
        <f t="shared" si="56"/>
        <v>0</v>
      </c>
      <c r="M64" s="4"/>
      <c r="N64" s="76">
        <f t="shared" si="57"/>
        <v>0</v>
      </c>
      <c r="O64" s="4"/>
      <c r="P64" s="209"/>
      <c r="Q64" s="82">
        <f>SUMIFS('List of Invoices'!$J:$J,'List of Invoices'!$H:$H,$D64,'List of Invoices'!$S:$S,Q$13)</f>
        <v>0</v>
      </c>
      <c r="R64" s="207">
        <f t="shared" si="58"/>
        <v>0</v>
      </c>
      <c r="S64" s="82">
        <f>SUMIFS('List of Invoices'!$J:$J,'List of Invoices'!$H:$H,$D64,'List of Invoices'!$S:$S,S$13)</f>
        <v>0</v>
      </c>
      <c r="T64" s="207">
        <f t="shared" si="4"/>
        <v>0</v>
      </c>
      <c r="U64" s="82">
        <f>SUMIFS('List of Invoices'!$J:$J,'List of Invoices'!$H:$H,$D64,'List of Invoices'!$S:$S,U$13)</f>
        <v>0</v>
      </c>
      <c r="V64" s="207">
        <f t="shared" si="4"/>
        <v>0</v>
      </c>
      <c r="W64" s="82">
        <f>SUMIFS('List of Invoices'!$J:$J,'List of Invoices'!$H:$H,$D64,'List of Invoices'!$S:$S,W$13)</f>
        <v>0</v>
      </c>
      <c r="X64" s="207">
        <f t="shared" ref="X64" si="106">IFERROR(W64/$E64,0)</f>
        <v>0</v>
      </c>
      <c r="Y64" s="82">
        <f>SUMIFS('List of Invoices'!$J:$J,'List of Invoices'!$H:$H,$D64,'List of Invoices'!$S:$S,Y$13)</f>
        <v>0</v>
      </c>
      <c r="Z64" s="207">
        <f t="shared" ref="Z64" si="107">IFERROR(Y64/$E64,0)</f>
        <v>0</v>
      </c>
      <c r="AA64" s="129"/>
      <c r="AB64" s="4"/>
      <c r="AE64" s="84">
        <f t="shared" si="73"/>
        <v>0</v>
      </c>
      <c r="AF64" s="85"/>
      <c r="AG64" s="84">
        <f>IFERROR((F64+G64+H64+J64-L64-Budget!R64),0)</f>
        <v>0</v>
      </c>
    </row>
    <row r="65" spans="2:33" x14ac:dyDescent="0.35">
      <c r="B65" s="227">
        <f>Budget!B65</f>
        <v>0</v>
      </c>
      <c r="D65" s="233" t="str">
        <f>Budget!D65</f>
        <v>3.25 V_Beauty sector</v>
      </c>
      <c r="E65" s="103">
        <f>Budget!R65</f>
        <v>0</v>
      </c>
      <c r="F65" s="138">
        <f>Budget!U65</f>
        <v>0</v>
      </c>
      <c r="G65" s="71">
        <f>Budget!X65</f>
        <v>0</v>
      </c>
      <c r="H65" s="64">
        <f>Budget!AA65</f>
        <v>0</v>
      </c>
      <c r="I65" s="4"/>
      <c r="J65" s="76">
        <f>SUMIF('List of Invoices'!H:H,D65,'List of Invoices'!I:I)</f>
        <v>0</v>
      </c>
      <c r="K65" s="4"/>
      <c r="L65" s="76">
        <f t="shared" si="56"/>
        <v>0</v>
      </c>
      <c r="M65" s="4"/>
      <c r="N65" s="76">
        <f t="shared" si="57"/>
        <v>0</v>
      </c>
      <c r="O65" s="4"/>
      <c r="P65" s="209"/>
      <c r="Q65" s="82">
        <f>SUMIFS('List of Invoices'!$J:$J,'List of Invoices'!$H:$H,$D65,'List of Invoices'!$S:$S,Q$13)</f>
        <v>0</v>
      </c>
      <c r="R65" s="207">
        <f t="shared" si="58"/>
        <v>0</v>
      </c>
      <c r="S65" s="82">
        <f>SUMIFS('List of Invoices'!$J:$J,'List of Invoices'!$H:$H,$D65,'List of Invoices'!$S:$S,S$13)</f>
        <v>0</v>
      </c>
      <c r="T65" s="207">
        <f t="shared" si="4"/>
        <v>0</v>
      </c>
      <c r="U65" s="82">
        <f>SUMIFS('List of Invoices'!$J:$J,'List of Invoices'!$H:$H,$D65,'List of Invoices'!$S:$S,U$13)</f>
        <v>0</v>
      </c>
      <c r="V65" s="207">
        <f t="shared" si="4"/>
        <v>0</v>
      </c>
      <c r="W65" s="82">
        <f>SUMIFS('List of Invoices'!$J:$J,'List of Invoices'!$H:$H,$D65,'List of Invoices'!$S:$S,W$13)</f>
        <v>0</v>
      </c>
      <c r="X65" s="207">
        <f t="shared" ref="X65" si="108">IFERROR(W65/$E65,0)</f>
        <v>0</v>
      </c>
      <c r="Y65" s="82">
        <f>SUMIFS('List of Invoices'!$J:$J,'List of Invoices'!$H:$H,$D65,'List of Invoices'!$S:$S,Y$13)</f>
        <v>0</v>
      </c>
      <c r="Z65" s="207">
        <f t="shared" ref="Z65" si="109">IFERROR(Y65/$E65,0)</f>
        <v>0</v>
      </c>
      <c r="AA65" s="129"/>
      <c r="AB65" s="4"/>
      <c r="AE65" s="84">
        <f t="shared" si="73"/>
        <v>0</v>
      </c>
      <c r="AF65" s="85"/>
      <c r="AG65" s="84">
        <f>IFERROR((F65+G65+H65+J65-L65-Budget!R65),0)</f>
        <v>0</v>
      </c>
    </row>
    <row r="66" spans="2:33" x14ac:dyDescent="0.35">
      <c r="B66" s="227">
        <f>Budget!B66</f>
        <v>0</v>
      </c>
      <c r="D66" s="233" t="str">
        <f>Budget!D66</f>
        <v>3.26 V_Physiotherapist</v>
      </c>
      <c r="E66" s="103">
        <f>Budget!R66</f>
        <v>0</v>
      </c>
      <c r="F66" s="138">
        <f>Budget!U66</f>
        <v>0</v>
      </c>
      <c r="G66" s="71">
        <f>Budget!X66</f>
        <v>0</v>
      </c>
      <c r="H66" s="64">
        <f>Budget!AA66</f>
        <v>0</v>
      </c>
      <c r="I66" s="4"/>
      <c r="J66" s="76">
        <f>SUMIF('List of Invoices'!H:H,D66,'List of Invoices'!I:I)</f>
        <v>0</v>
      </c>
      <c r="K66" s="4"/>
      <c r="L66" s="76">
        <f t="shared" si="56"/>
        <v>0</v>
      </c>
      <c r="M66" s="4"/>
      <c r="N66" s="76">
        <f t="shared" si="57"/>
        <v>0</v>
      </c>
      <c r="O66" s="4"/>
      <c r="P66" s="209"/>
      <c r="Q66" s="82">
        <f>SUMIFS('List of Invoices'!$J:$J,'List of Invoices'!$H:$H,$D66,'List of Invoices'!$S:$S,Q$13)</f>
        <v>0</v>
      </c>
      <c r="R66" s="207">
        <f t="shared" si="58"/>
        <v>0</v>
      </c>
      <c r="S66" s="82">
        <f>SUMIFS('List of Invoices'!$J:$J,'List of Invoices'!$H:$H,$D66,'List of Invoices'!$S:$S,S$13)</f>
        <v>0</v>
      </c>
      <c r="T66" s="207">
        <f t="shared" si="4"/>
        <v>0</v>
      </c>
      <c r="U66" s="82">
        <f>SUMIFS('List of Invoices'!$J:$J,'List of Invoices'!$H:$H,$D66,'List of Invoices'!$S:$S,U$13)</f>
        <v>0</v>
      </c>
      <c r="V66" s="207">
        <f t="shared" si="4"/>
        <v>0</v>
      </c>
      <c r="W66" s="82">
        <f>SUMIFS('List of Invoices'!$J:$J,'List of Invoices'!$H:$H,$D66,'List of Invoices'!$S:$S,W$13)</f>
        <v>0</v>
      </c>
      <c r="X66" s="207">
        <f t="shared" ref="X66" si="110">IFERROR(W66/$E66,0)</f>
        <v>0</v>
      </c>
      <c r="Y66" s="82">
        <f>SUMIFS('List of Invoices'!$J:$J,'List of Invoices'!$H:$H,$D66,'List of Invoices'!$S:$S,Y$13)</f>
        <v>0</v>
      </c>
      <c r="Z66" s="207">
        <f t="shared" ref="Z66" si="111">IFERROR(Y66/$E66,0)</f>
        <v>0</v>
      </c>
      <c r="AA66" s="129"/>
      <c r="AB66" s="4"/>
      <c r="AE66" s="84">
        <f t="shared" si="73"/>
        <v>0</v>
      </c>
      <c r="AF66" s="85"/>
      <c r="AG66" s="84">
        <f>IFERROR((F66+G66+H66+J66-L66-Budget!R66),0)</f>
        <v>0</v>
      </c>
    </row>
    <row r="67" spans="2:33" x14ac:dyDescent="0.35">
      <c r="B67" s="227">
        <f>Budget!B67</f>
        <v>0</v>
      </c>
      <c r="D67" s="233" t="str">
        <f>Budget!D67</f>
        <v>3.27 V_Bartending / waiter</v>
      </c>
      <c r="E67" s="103">
        <f>Budget!R67</f>
        <v>0</v>
      </c>
      <c r="F67" s="138">
        <f>Budget!U67</f>
        <v>0</v>
      </c>
      <c r="G67" s="71">
        <f>Budget!X67</f>
        <v>0</v>
      </c>
      <c r="H67" s="64">
        <f>Budget!AA67</f>
        <v>0</v>
      </c>
      <c r="I67" s="4"/>
      <c r="J67" s="76">
        <f>SUMIF('List of Invoices'!H:H,D67,'List of Invoices'!I:I)</f>
        <v>0</v>
      </c>
      <c r="K67" s="4"/>
      <c r="L67" s="76">
        <f t="shared" si="56"/>
        <v>0</v>
      </c>
      <c r="M67" s="4"/>
      <c r="N67" s="76">
        <f t="shared" si="57"/>
        <v>0</v>
      </c>
      <c r="O67" s="4"/>
      <c r="P67" s="209"/>
      <c r="Q67" s="82">
        <f>SUMIFS('List of Invoices'!$J:$J,'List of Invoices'!$H:$H,$D67,'List of Invoices'!$S:$S,Q$13)</f>
        <v>0</v>
      </c>
      <c r="R67" s="207">
        <f t="shared" si="58"/>
        <v>0</v>
      </c>
      <c r="S67" s="82">
        <f>SUMIFS('List of Invoices'!$J:$J,'List of Invoices'!$H:$H,$D67,'List of Invoices'!$S:$S,S$13)</f>
        <v>0</v>
      </c>
      <c r="T67" s="207">
        <f t="shared" si="4"/>
        <v>0</v>
      </c>
      <c r="U67" s="82">
        <f>SUMIFS('List of Invoices'!$J:$J,'List of Invoices'!$H:$H,$D67,'List of Invoices'!$S:$S,U$13)</f>
        <v>0</v>
      </c>
      <c r="V67" s="207">
        <f t="shared" si="4"/>
        <v>0</v>
      </c>
      <c r="W67" s="82">
        <f>SUMIFS('List of Invoices'!$J:$J,'List of Invoices'!$H:$H,$D67,'List of Invoices'!$S:$S,W$13)</f>
        <v>0</v>
      </c>
      <c r="X67" s="207">
        <f t="shared" ref="X67" si="112">IFERROR(W67/$E67,0)</f>
        <v>0</v>
      </c>
      <c r="Y67" s="82">
        <f>SUMIFS('List of Invoices'!$J:$J,'List of Invoices'!$H:$H,$D67,'List of Invoices'!$S:$S,Y$13)</f>
        <v>0</v>
      </c>
      <c r="Z67" s="207">
        <f t="shared" ref="Z67" si="113">IFERROR(Y67/$E67,0)</f>
        <v>0</v>
      </c>
      <c r="AA67" s="129"/>
      <c r="AB67" s="4"/>
      <c r="AE67" s="84">
        <f t="shared" si="73"/>
        <v>0</v>
      </c>
      <c r="AF67" s="85"/>
      <c r="AG67" s="84">
        <f>IFERROR((F67+G67+H67+J67-L67-Budget!R67),0)</f>
        <v>0</v>
      </c>
    </row>
    <row r="68" spans="2:33" x14ac:dyDescent="0.35">
      <c r="B68" s="227">
        <f>Budget!B68</f>
        <v>0</v>
      </c>
      <c r="D68" s="233" t="str">
        <f>Budget!D68</f>
        <v>3.28 V_Cooking</v>
      </c>
      <c r="E68" s="103">
        <f>Budget!R68</f>
        <v>0</v>
      </c>
      <c r="F68" s="138">
        <f>Budget!U68</f>
        <v>0</v>
      </c>
      <c r="G68" s="71">
        <f>Budget!X68</f>
        <v>0</v>
      </c>
      <c r="H68" s="64">
        <f>Budget!AA68</f>
        <v>0</v>
      </c>
      <c r="I68" s="4"/>
      <c r="J68" s="76">
        <f>SUMIF('List of Invoices'!H:H,D68,'List of Invoices'!I:I)</f>
        <v>0</v>
      </c>
      <c r="K68" s="4"/>
      <c r="L68" s="76">
        <f t="shared" si="56"/>
        <v>0</v>
      </c>
      <c r="M68" s="4"/>
      <c r="N68" s="76">
        <f t="shared" si="57"/>
        <v>0</v>
      </c>
      <c r="O68" s="4"/>
      <c r="P68" s="209"/>
      <c r="Q68" s="82">
        <f>SUMIFS('List of Invoices'!$J:$J,'List of Invoices'!$H:$H,$D68,'List of Invoices'!$S:$S,Q$13)</f>
        <v>0</v>
      </c>
      <c r="R68" s="207">
        <f t="shared" si="58"/>
        <v>0</v>
      </c>
      <c r="S68" s="82">
        <f>SUMIFS('List of Invoices'!$J:$J,'List of Invoices'!$H:$H,$D68,'List of Invoices'!$S:$S,S$13)</f>
        <v>0</v>
      </c>
      <c r="T68" s="207">
        <f t="shared" si="4"/>
        <v>0</v>
      </c>
      <c r="U68" s="82">
        <f>SUMIFS('List of Invoices'!$J:$J,'List of Invoices'!$H:$H,$D68,'List of Invoices'!$S:$S,U$13)</f>
        <v>0</v>
      </c>
      <c r="V68" s="207">
        <f t="shared" si="4"/>
        <v>0</v>
      </c>
      <c r="W68" s="82">
        <f>SUMIFS('List of Invoices'!$J:$J,'List of Invoices'!$H:$H,$D68,'List of Invoices'!$S:$S,W$13)</f>
        <v>0</v>
      </c>
      <c r="X68" s="207">
        <f t="shared" ref="X68" si="114">IFERROR(W68/$E68,0)</f>
        <v>0</v>
      </c>
      <c r="Y68" s="82">
        <f>SUMIFS('List of Invoices'!$J:$J,'List of Invoices'!$H:$H,$D68,'List of Invoices'!$S:$S,Y$13)</f>
        <v>0</v>
      </c>
      <c r="Z68" s="207">
        <f t="shared" ref="Z68" si="115">IFERROR(Y68/$E68,0)</f>
        <v>0</v>
      </c>
      <c r="AA68" s="129"/>
      <c r="AB68" s="4"/>
      <c r="AE68" s="84">
        <f t="shared" si="73"/>
        <v>0</v>
      </c>
      <c r="AF68" s="85"/>
      <c r="AG68" s="84">
        <f>IFERROR((F68+G68+H68+J68-L68-Budget!R68),0)</f>
        <v>0</v>
      </c>
    </row>
    <row r="69" spans="2:33" x14ac:dyDescent="0.35">
      <c r="B69" s="227">
        <f>Budget!B69</f>
        <v>0</v>
      </c>
      <c r="D69" s="233" t="str">
        <f>Budget!D69</f>
        <v>3.29 V_Confectioner</v>
      </c>
      <c r="E69" s="103">
        <f>Budget!R69</f>
        <v>0</v>
      </c>
      <c r="F69" s="138">
        <f>Budget!U69</f>
        <v>0</v>
      </c>
      <c r="G69" s="71">
        <f>Budget!X69</f>
        <v>0</v>
      </c>
      <c r="H69" s="64">
        <f>Budget!AA69</f>
        <v>0</v>
      </c>
      <c r="I69" s="4"/>
      <c r="J69" s="76">
        <f>SUMIF('List of Invoices'!H:H,D69,'List of Invoices'!I:I)</f>
        <v>0</v>
      </c>
      <c r="K69" s="4"/>
      <c r="L69" s="76">
        <f t="shared" si="56"/>
        <v>0</v>
      </c>
      <c r="M69" s="4"/>
      <c r="N69" s="76">
        <f t="shared" si="57"/>
        <v>0</v>
      </c>
      <c r="O69" s="4"/>
      <c r="P69" s="209"/>
      <c r="Q69" s="82">
        <f>SUMIFS('List of Invoices'!$J:$J,'List of Invoices'!$H:$H,$D69,'List of Invoices'!$S:$S,Q$13)</f>
        <v>0</v>
      </c>
      <c r="R69" s="207">
        <f t="shared" si="58"/>
        <v>0</v>
      </c>
      <c r="S69" s="82">
        <f>SUMIFS('List of Invoices'!$J:$J,'List of Invoices'!$H:$H,$D69,'List of Invoices'!$S:$S,S$13)</f>
        <v>0</v>
      </c>
      <c r="T69" s="207">
        <f t="shared" si="4"/>
        <v>0</v>
      </c>
      <c r="U69" s="82">
        <f>SUMIFS('List of Invoices'!$J:$J,'List of Invoices'!$H:$H,$D69,'List of Invoices'!$S:$S,U$13)</f>
        <v>0</v>
      </c>
      <c r="V69" s="207">
        <f t="shared" si="4"/>
        <v>0</v>
      </c>
      <c r="W69" s="82">
        <f>SUMIFS('List of Invoices'!$J:$J,'List of Invoices'!$H:$H,$D69,'List of Invoices'!$S:$S,W$13)</f>
        <v>0</v>
      </c>
      <c r="X69" s="207">
        <f t="shared" ref="X69" si="116">IFERROR(W69/$E69,0)</f>
        <v>0</v>
      </c>
      <c r="Y69" s="82">
        <f>SUMIFS('List of Invoices'!$J:$J,'List of Invoices'!$H:$H,$D69,'List of Invoices'!$S:$S,Y$13)</f>
        <v>0</v>
      </c>
      <c r="Z69" s="207">
        <f t="shared" ref="Z69" si="117">IFERROR(Y69/$E69,0)</f>
        <v>0</v>
      </c>
      <c r="AA69" s="129"/>
      <c r="AB69" s="4"/>
      <c r="AE69" s="84">
        <f t="shared" si="73"/>
        <v>0</v>
      </c>
      <c r="AF69" s="85"/>
      <c r="AG69" s="84">
        <f>IFERROR((F69+G69+H69+J69-L69-Budget!R69),0)</f>
        <v>0</v>
      </c>
    </row>
    <row r="70" spans="2:33" x14ac:dyDescent="0.35">
      <c r="B70" s="227">
        <f>Budget!B70</f>
        <v>0</v>
      </c>
      <c r="D70" s="233" t="str">
        <f>Budget!D70</f>
        <v>3.30 V_Floral Specialist</v>
      </c>
      <c r="E70" s="103">
        <f>Budget!R70</f>
        <v>0</v>
      </c>
      <c r="F70" s="138">
        <f>Budget!U70</f>
        <v>0</v>
      </c>
      <c r="G70" s="71">
        <f>Budget!X70</f>
        <v>0</v>
      </c>
      <c r="H70" s="64">
        <f>Budget!AA70</f>
        <v>0</v>
      </c>
      <c r="I70" s="4"/>
      <c r="J70" s="76">
        <f>SUMIF('List of Invoices'!H:H,D70,'List of Invoices'!I:I)</f>
        <v>0</v>
      </c>
      <c r="K70" s="4"/>
      <c r="L70" s="76">
        <f t="shared" si="56"/>
        <v>0</v>
      </c>
      <c r="M70" s="4"/>
      <c r="N70" s="76">
        <f t="shared" si="57"/>
        <v>0</v>
      </c>
      <c r="O70" s="4"/>
      <c r="P70" s="209"/>
      <c r="Q70" s="82">
        <f>SUMIFS('List of Invoices'!$J:$J,'List of Invoices'!$H:$H,$D70,'List of Invoices'!$S:$S,Q$13)</f>
        <v>0</v>
      </c>
      <c r="R70" s="207">
        <f t="shared" si="58"/>
        <v>0</v>
      </c>
      <c r="S70" s="82">
        <f>SUMIFS('List of Invoices'!$J:$J,'List of Invoices'!$H:$H,$D70,'List of Invoices'!$S:$S,S$13)</f>
        <v>0</v>
      </c>
      <c r="T70" s="207">
        <f t="shared" si="4"/>
        <v>0</v>
      </c>
      <c r="U70" s="82">
        <f>SUMIFS('List of Invoices'!$J:$J,'List of Invoices'!$H:$H,$D70,'List of Invoices'!$S:$S,U$13)</f>
        <v>0</v>
      </c>
      <c r="V70" s="207">
        <f t="shared" si="4"/>
        <v>0</v>
      </c>
      <c r="W70" s="82">
        <f>SUMIFS('List of Invoices'!$J:$J,'List of Invoices'!$H:$H,$D70,'List of Invoices'!$S:$S,W$13)</f>
        <v>0</v>
      </c>
      <c r="X70" s="207">
        <f t="shared" ref="X70" si="118">IFERROR(W70/$E70,0)</f>
        <v>0</v>
      </c>
      <c r="Y70" s="82">
        <f>SUMIFS('List of Invoices'!$J:$J,'List of Invoices'!$H:$H,$D70,'List of Invoices'!$S:$S,Y$13)</f>
        <v>0</v>
      </c>
      <c r="Z70" s="207">
        <f t="shared" ref="Z70" si="119">IFERROR(Y70/$E70,0)</f>
        <v>0</v>
      </c>
      <c r="AA70" s="129"/>
      <c r="AB70" s="4"/>
      <c r="AE70" s="84">
        <f t="shared" si="73"/>
        <v>0</v>
      </c>
      <c r="AF70" s="85"/>
      <c r="AG70" s="84">
        <f>IFERROR((F70+G70+H70+J70-L70-Budget!R70),0)</f>
        <v>0</v>
      </c>
    </row>
    <row r="71" spans="2:33" x14ac:dyDescent="0.35">
      <c r="B71" s="227">
        <f>Budget!B71</f>
        <v>0</v>
      </c>
      <c r="D71" s="233" t="str">
        <f>Budget!D71</f>
        <v>3.31 V_Welding Specialist</v>
      </c>
      <c r="E71" s="103">
        <f>Budget!R71</f>
        <v>0</v>
      </c>
      <c r="F71" s="138">
        <f>Budget!U71</f>
        <v>0</v>
      </c>
      <c r="G71" s="71">
        <f>Budget!X71</f>
        <v>0</v>
      </c>
      <c r="H71" s="64">
        <f>Budget!AA71</f>
        <v>0</v>
      </c>
      <c r="I71" s="4"/>
      <c r="J71" s="76">
        <f>SUMIF('List of Invoices'!H:H,D71,'List of Invoices'!I:I)</f>
        <v>0</v>
      </c>
      <c r="K71" s="4"/>
      <c r="L71" s="76">
        <f t="shared" si="56"/>
        <v>0</v>
      </c>
      <c r="M71" s="4"/>
      <c r="N71" s="76">
        <f t="shared" si="57"/>
        <v>0</v>
      </c>
      <c r="O71" s="4"/>
      <c r="P71" s="209"/>
      <c r="Q71" s="82">
        <f>SUMIFS('List of Invoices'!$J:$J,'List of Invoices'!$H:$H,$D71,'List of Invoices'!$S:$S,Q$13)</f>
        <v>0</v>
      </c>
      <c r="R71" s="207">
        <f t="shared" si="58"/>
        <v>0</v>
      </c>
      <c r="S71" s="82">
        <f>SUMIFS('List of Invoices'!$J:$J,'List of Invoices'!$H:$H,$D71,'List of Invoices'!$S:$S,S$13)</f>
        <v>0</v>
      </c>
      <c r="T71" s="207">
        <f t="shared" si="4"/>
        <v>0</v>
      </c>
      <c r="U71" s="82">
        <f>SUMIFS('List of Invoices'!$J:$J,'List of Invoices'!$H:$H,$D71,'List of Invoices'!$S:$S,U$13)</f>
        <v>0</v>
      </c>
      <c r="V71" s="207">
        <f t="shared" si="4"/>
        <v>0</v>
      </c>
      <c r="W71" s="82">
        <f>SUMIFS('List of Invoices'!$J:$J,'List of Invoices'!$H:$H,$D71,'List of Invoices'!$S:$S,W$13)</f>
        <v>0</v>
      </c>
      <c r="X71" s="207">
        <f t="shared" ref="X71" si="120">IFERROR(W71/$E71,0)</f>
        <v>0</v>
      </c>
      <c r="Y71" s="82">
        <f>SUMIFS('List of Invoices'!$J:$J,'List of Invoices'!$H:$H,$D71,'List of Invoices'!$S:$S,Y$13)</f>
        <v>0</v>
      </c>
      <c r="Z71" s="207">
        <f t="shared" ref="Z71" si="121">IFERROR(Y71/$E71,0)</f>
        <v>0</v>
      </c>
      <c r="AA71" s="129"/>
      <c r="AB71" s="4"/>
      <c r="AE71" s="84">
        <f t="shared" si="73"/>
        <v>0</v>
      </c>
      <c r="AF71" s="85"/>
      <c r="AG71" s="84">
        <f>IFERROR((F71+G71+H71+J71-L71-Budget!R71),0)</f>
        <v>0</v>
      </c>
    </row>
    <row r="72" spans="2:33" x14ac:dyDescent="0.35">
      <c r="B72" s="227">
        <f>Budget!B72</f>
        <v>0</v>
      </c>
      <c r="D72" s="233">
        <f>Budget!D72</f>
        <v>0</v>
      </c>
      <c r="E72" s="103">
        <f>Budget!R72</f>
        <v>0</v>
      </c>
      <c r="F72" s="138">
        <f>Budget!U72</f>
        <v>0</v>
      </c>
      <c r="G72" s="71">
        <f>Budget!X72</f>
        <v>0</v>
      </c>
      <c r="H72" s="64">
        <f>Budget!AA72</f>
        <v>0</v>
      </c>
      <c r="I72" s="4"/>
      <c r="J72" s="76">
        <f>SUMIF('List of Invoices'!H:H,D72,'List of Invoices'!I:I)</f>
        <v>0</v>
      </c>
      <c r="K72" s="4"/>
      <c r="L72" s="76">
        <f t="shared" si="56"/>
        <v>0</v>
      </c>
      <c r="M72" s="4"/>
      <c r="N72" s="76">
        <f t="shared" si="57"/>
        <v>0</v>
      </c>
      <c r="O72" s="4"/>
      <c r="P72" s="209"/>
      <c r="Q72" s="82">
        <f>SUMIFS('List of Invoices'!$J:$J,'List of Invoices'!$H:$H,$D72,'List of Invoices'!$S:$S,Q$13)</f>
        <v>0</v>
      </c>
      <c r="R72" s="207">
        <f t="shared" si="58"/>
        <v>0</v>
      </c>
      <c r="S72" s="82">
        <f>SUMIFS('List of Invoices'!$J:$J,'List of Invoices'!$H:$H,$D72,'List of Invoices'!$S:$S,S$13)</f>
        <v>0</v>
      </c>
      <c r="T72" s="207">
        <f t="shared" si="4"/>
        <v>0</v>
      </c>
      <c r="U72" s="82">
        <f>SUMIFS('List of Invoices'!$J:$J,'List of Invoices'!$H:$H,$D72,'List of Invoices'!$S:$S,U$13)</f>
        <v>0</v>
      </c>
      <c r="V72" s="207">
        <f t="shared" si="4"/>
        <v>0</v>
      </c>
      <c r="W72" s="82">
        <f>SUMIFS('List of Invoices'!$J:$J,'List of Invoices'!$H:$H,$D72,'List of Invoices'!$S:$S,W$13)</f>
        <v>0</v>
      </c>
      <c r="X72" s="207">
        <f t="shared" ref="X72" si="122">IFERROR(W72/$E72,0)</f>
        <v>0</v>
      </c>
      <c r="Y72" s="82">
        <f>SUMIFS('List of Invoices'!$J:$J,'List of Invoices'!$H:$H,$D72,'List of Invoices'!$S:$S,Y$13)</f>
        <v>0</v>
      </c>
      <c r="Z72" s="207">
        <f t="shared" ref="Z72" si="123">IFERROR(Y72/$E72,0)</f>
        <v>0</v>
      </c>
      <c r="AA72" s="129"/>
      <c r="AB72" s="4"/>
      <c r="AE72" s="84">
        <f t="shared" si="73"/>
        <v>0</v>
      </c>
      <c r="AF72" s="85"/>
      <c r="AG72" s="84">
        <f>IFERROR((F72+G72+H72+J72-L72-Budget!R72),0)</f>
        <v>0</v>
      </c>
    </row>
    <row r="73" spans="2:33" x14ac:dyDescent="0.35">
      <c r="B73" s="227">
        <f>Budget!B73</f>
        <v>0</v>
      </c>
      <c r="D73" s="233">
        <f>Budget!D73</f>
        <v>0</v>
      </c>
      <c r="E73" s="103">
        <f>Budget!R73</f>
        <v>0</v>
      </c>
      <c r="F73" s="138">
        <f>Budget!U73</f>
        <v>0</v>
      </c>
      <c r="G73" s="71">
        <f>Budget!X73</f>
        <v>0</v>
      </c>
      <c r="H73" s="64">
        <f>Budget!AA73</f>
        <v>0</v>
      </c>
      <c r="I73" s="4"/>
      <c r="J73" s="76">
        <f>SUMIF('List of Invoices'!H:H,D73,'List of Invoices'!I:I)</f>
        <v>0</v>
      </c>
      <c r="K73" s="4"/>
      <c r="L73" s="76">
        <f t="shared" si="56"/>
        <v>0</v>
      </c>
      <c r="M73" s="4"/>
      <c r="N73" s="76">
        <f t="shared" si="57"/>
        <v>0</v>
      </c>
      <c r="O73" s="4"/>
      <c r="P73" s="209"/>
      <c r="Q73" s="82">
        <f>SUMIFS('List of Invoices'!$J:$J,'List of Invoices'!$H:$H,$D73,'List of Invoices'!$S:$S,Q$13)</f>
        <v>0</v>
      </c>
      <c r="R73" s="207">
        <f t="shared" si="58"/>
        <v>0</v>
      </c>
      <c r="S73" s="82">
        <f>SUMIFS('List of Invoices'!$J:$J,'List of Invoices'!$H:$H,$D73,'List of Invoices'!$S:$S,S$13)</f>
        <v>0</v>
      </c>
      <c r="T73" s="207">
        <f t="shared" si="4"/>
        <v>0</v>
      </c>
      <c r="U73" s="82">
        <f>SUMIFS('List of Invoices'!$J:$J,'List of Invoices'!$H:$H,$D73,'List of Invoices'!$S:$S,U$13)</f>
        <v>0</v>
      </c>
      <c r="V73" s="207">
        <f t="shared" si="4"/>
        <v>0</v>
      </c>
      <c r="W73" s="82">
        <f>SUMIFS('List of Invoices'!$J:$J,'List of Invoices'!$H:$H,$D73,'List of Invoices'!$S:$S,W$13)</f>
        <v>0</v>
      </c>
      <c r="X73" s="207">
        <f t="shared" ref="X73" si="124">IFERROR(W73/$E73,0)</f>
        <v>0</v>
      </c>
      <c r="Y73" s="82">
        <f>SUMIFS('List of Invoices'!$J:$J,'List of Invoices'!$H:$H,$D73,'List of Invoices'!$S:$S,Y$13)</f>
        <v>0</v>
      </c>
      <c r="Z73" s="207">
        <f t="shared" ref="Z73" si="125">IFERROR(Y73/$E73,0)</f>
        <v>0</v>
      </c>
      <c r="AA73" s="129"/>
      <c r="AB73" s="4"/>
      <c r="AE73" s="84">
        <f t="shared" si="73"/>
        <v>0</v>
      </c>
      <c r="AF73" s="85"/>
      <c r="AG73" s="84">
        <f>IFERROR((F73+G73+H73+J73-L73-Budget!R73),0)</f>
        <v>0</v>
      </c>
    </row>
    <row r="74" spans="2:33" x14ac:dyDescent="0.35">
      <c r="B74" s="227">
        <f>Budget!B74</f>
        <v>0</v>
      </c>
      <c r="D74" s="233">
        <f>Budget!D74</f>
        <v>0</v>
      </c>
      <c r="E74" s="103">
        <f>Budget!R74</f>
        <v>0</v>
      </c>
      <c r="F74" s="138">
        <f>Budget!U74</f>
        <v>0</v>
      </c>
      <c r="G74" s="71">
        <f>Budget!X74</f>
        <v>0</v>
      </c>
      <c r="H74" s="64">
        <f>Budget!AA74</f>
        <v>0</v>
      </c>
      <c r="I74" s="4"/>
      <c r="J74" s="76">
        <f>SUMIF('List of Invoices'!H:H,D74,'List of Invoices'!I:I)</f>
        <v>0</v>
      </c>
      <c r="K74" s="4"/>
      <c r="L74" s="76">
        <f t="shared" si="56"/>
        <v>0</v>
      </c>
      <c r="M74" s="4"/>
      <c r="N74" s="76">
        <f t="shared" si="57"/>
        <v>0</v>
      </c>
      <c r="O74" s="4"/>
      <c r="P74" s="209"/>
      <c r="Q74" s="82">
        <f>SUMIFS('List of Invoices'!$J:$J,'List of Invoices'!$H:$H,$D74,'List of Invoices'!$S:$S,Q$13)</f>
        <v>0</v>
      </c>
      <c r="R74" s="207">
        <f t="shared" si="58"/>
        <v>0</v>
      </c>
      <c r="S74" s="82">
        <f>SUMIFS('List of Invoices'!$J:$J,'List of Invoices'!$H:$H,$D74,'List of Invoices'!$S:$S,S$13)</f>
        <v>0</v>
      </c>
      <c r="T74" s="207">
        <f t="shared" si="4"/>
        <v>0</v>
      </c>
      <c r="U74" s="82">
        <f>SUMIFS('List of Invoices'!$J:$J,'List of Invoices'!$H:$H,$D74,'List of Invoices'!$S:$S,U$13)</f>
        <v>0</v>
      </c>
      <c r="V74" s="207">
        <f t="shared" si="4"/>
        <v>0</v>
      </c>
      <c r="W74" s="82">
        <f>SUMIFS('List of Invoices'!$J:$J,'List of Invoices'!$H:$H,$D74,'List of Invoices'!$S:$S,W$13)</f>
        <v>0</v>
      </c>
      <c r="X74" s="207">
        <f t="shared" ref="X74" si="126">IFERROR(W74/$E74,0)</f>
        <v>0</v>
      </c>
      <c r="Y74" s="82">
        <f>SUMIFS('List of Invoices'!$J:$J,'List of Invoices'!$H:$H,$D74,'List of Invoices'!$S:$S,Y$13)</f>
        <v>0</v>
      </c>
      <c r="Z74" s="207">
        <f t="shared" ref="Z74" si="127">IFERROR(Y74/$E74,0)</f>
        <v>0</v>
      </c>
      <c r="AA74" s="129"/>
      <c r="AB74" s="4"/>
      <c r="AE74" s="84">
        <f t="shared" si="73"/>
        <v>0</v>
      </c>
      <c r="AF74" s="85"/>
      <c r="AG74" s="84">
        <f>IFERROR((F74+G74+H74+J74-L74-Budget!R74),0)</f>
        <v>0</v>
      </c>
    </row>
    <row r="75" spans="2:33" x14ac:dyDescent="0.35">
      <c r="B75" s="227">
        <f>Budget!B75</f>
        <v>0</v>
      </c>
      <c r="D75" s="233">
        <f>Budget!D75</f>
        <v>0</v>
      </c>
      <c r="E75" s="103">
        <f>Budget!R75</f>
        <v>0</v>
      </c>
      <c r="F75" s="138">
        <f>Budget!U75</f>
        <v>0</v>
      </c>
      <c r="G75" s="71">
        <f>Budget!X75</f>
        <v>0</v>
      </c>
      <c r="H75" s="64">
        <f>Budget!AA75</f>
        <v>0</v>
      </c>
      <c r="I75" s="4"/>
      <c r="J75" s="76">
        <f>SUMIF('List of Invoices'!H:H,D75,'List of Invoices'!I:I)</f>
        <v>0</v>
      </c>
      <c r="K75" s="4"/>
      <c r="L75" s="76">
        <f t="shared" si="56"/>
        <v>0</v>
      </c>
      <c r="M75" s="4"/>
      <c r="N75" s="76">
        <f t="shared" si="57"/>
        <v>0</v>
      </c>
      <c r="O75" s="4"/>
      <c r="P75" s="209"/>
      <c r="Q75" s="82">
        <f>SUMIFS('List of Invoices'!$J:$J,'List of Invoices'!$H:$H,$D75,'List of Invoices'!$S:$S,Q$13)</f>
        <v>0</v>
      </c>
      <c r="R75" s="207">
        <f t="shared" si="58"/>
        <v>0</v>
      </c>
      <c r="S75" s="82">
        <f>SUMIFS('List of Invoices'!$J:$J,'List of Invoices'!$H:$H,$D75,'List of Invoices'!$S:$S,S$13)</f>
        <v>0</v>
      </c>
      <c r="T75" s="207">
        <f t="shared" si="4"/>
        <v>0</v>
      </c>
      <c r="U75" s="82">
        <f>SUMIFS('List of Invoices'!$J:$J,'List of Invoices'!$H:$H,$D75,'List of Invoices'!$S:$S,U$13)</f>
        <v>0</v>
      </c>
      <c r="V75" s="207">
        <f t="shared" si="4"/>
        <v>0</v>
      </c>
      <c r="W75" s="82">
        <f>SUMIFS('List of Invoices'!$J:$J,'List of Invoices'!$H:$H,$D75,'List of Invoices'!$S:$S,W$13)</f>
        <v>0</v>
      </c>
      <c r="X75" s="207">
        <f t="shared" ref="X75" si="128">IFERROR(W75/$E75,0)</f>
        <v>0</v>
      </c>
      <c r="Y75" s="82">
        <f>SUMIFS('List of Invoices'!$J:$J,'List of Invoices'!$H:$H,$D75,'List of Invoices'!$S:$S,Y$13)</f>
        <v>0</v>
      </c>
      <c r="Z75" s="207">
        <f t="shared" ref="Z75" si="129">IFERROR(Y75/$E75,0)</f>
        <v>0</v>
      </c>
      <c r="AA75" s="129"/>
      <c r="AB75" s="4"/>
      <c r="AE75" s="84">
        <f t="shared" si="73"/>
        <v>0</v>
      </c>
      <c r="AF75" s="85"/>
      <c r="AG75" s="84">
        <f>IFERROR((F75+G75+H75+J75-L75-Budget!R75),0)</f>
        <v>0</v>
      </c>
    </row>
    <row r="76" spans="2:33" x14ac:dyDescent="0.35">
      <c r="B76" s="227">
        <f>Budget!B76</f>
        <v>0</v>
      </c>
      <c r="D76" s="233">
        <f>Budget!D76</f>
        <v>0</v>
      </c>
      <c r="E76" s="103">
        <f>Budget!R76</f>
        <v>0</v>
      </c>
      <c r="F76" s="138">
        <f>Budget!U76</f>
        <v>0</v>
      </c>
      <c r="G76" s="71">
        <f>Budget!X76</f>
        <v>0</v>
      </c>
      <c r="H76" s="64">
        <f>Budget!AA76</f>
        <v>0</v>
      </c>
      <c r="I76" s="4"/>
      <c r="J76" s="76">
        <f>SUMIF('List of Invoices'!H:H,D76,'List of Invoices'!I:I)</f>
        <v>0</v>
      </c>
      <c r="K76" s="4"/>
      <c r="L76" s="76">
        <f t="shared" si="56"/>
        <v>0</v>
      </c>
      <c r="M76" s="4"/>
      <c r="N76" s="76">
        <f t="shared" si="57"/>
        <v>0</v>
      </c>
      <c r="O76" s="4"/>
      <c r="P76" s="209"/>
      <c r="Q76" s="82">
        <f>SUMIFS('List of Invoices'!$J:$J,'List of Invoices'!$H:$H,$D76,'List of Invoices'!$S:$S,Q$13)</f>
        <v>0</v>
      </c>
      <c r="R76" s="207">
        <f t="shared" si="58"/>
        <v>0</v>
      </c>
      <c r="S76" s="82">
        <f>SUMIFS('List of Invoices'!$J:$J,'List of Invoices'!$H:$H,$D76,'List of Invoices'!$S:$S,S$13)</f>
        <v>0</v>
      </c>
      <c r="T76" s="207">
        <f t="shared" si="4"/>
        <v>0</v>
      </c>
      <c r="U76" s="82">
        <f>SUMIFS('List of Invoices'!$J:$J,'List of Invoices'!$H:$H,$D76,'List of Invoices'!$S:$S,U$13)</f>
        <v>0</v>
      </c>
      <c r="V76" s="207">
        <f t="shared" si="4"/>
        <v>0</v>
      </c>
      <c r="W76" s="82">
        <f>SUMIFS('List of Invoices'!$J:$J,'List of Invoices'!$H:$H,$D76,'List of Invoices'!$S:$S,W$13)</f>
        <v>0</v>
      </c>
      <c r="X76" s="207">
        <f t="shared" ref="X76" si="130">IFERROR(W76/$E76,0)</f>
        <v>0</v>
      </c>
      <c r="Y76" s="82">
        <f>SUMIFS('List of Invoices'!$J:$J,'List of Invoices'!$H:$H,$D76,'List of Invoices'!$S:$S,Y$13)</f>
        <v>0</v>
      </c>
      <c r="Z76" s="207">
        <f t="shared" ref="Z76" si="131">IFERROR(Y76/$E76,0)</f>
        <v>0</v>
      </c>
      <c r="AA76" s="129"/>
      <c r="AB76" s="4"/>
      <c r="AE76" s="84">
        <f t="shared" si="73"/>
        <v>0</v>
      </c>
      <c r="AF76" s="85"/>
      <c r="AG76" s="84">
        <f>IFERROR((F76+G76+H76+J76-L76-Budget!R76),0)</f>
        <v>0</v>
      </c>
    </row>
    <row r="77" spans="2:33" x14ac:dyDescent="0.35">
      <c r="B77" s="227">
        <f>Budget!B77</f>
        <v>0</v>
      </c>
      <c r="D77" s="233">
        <f>Budget!D77</f>
        <v>0</v>
      </c>
      <c r="E77" s="103">
        <f>Budget!R77</f>
        <v>0</v>
      </c>
      <c r="F77" s="138">
        <f>Budget!U77</f>
        <v>0</v>
      </c>
      <c r="G77" s="71">
        <f>Budget!X77</f>
        <v>0</v>
      </c>
      <c r="H77" s="64">
        <f>Budget!AA77</f>
        <v>0</v>
      </c>
      <c r="I77" s="4"/>
      <c r="J77" s="76">
        <f>SUMIF('List of Invoices'!H:H,D77,'List of Invoices'!I:I)</f>
        <v>0</v>
      </c>
      <c r="K77" s="4"/>
      <c r="L77" s="76">
        <f t="shared" si="56"/>
        <v>0</v>
      </c>
      <c r="M77" s="4"/>
      <c r="N77" s="76">
        <f t="shared" si="57"/>
        <v>0</v>
      </c>
      <c r="O77" s="4"/>
      <c r="P77" s="209"/>
      <c r="Q77" s="82">
        <f>SUMIFS('List of Invoices'!$J:$J,'List of Invoices'!$H:$H,$D77,'List of Invoices'!$S:$S,Q$13)</f>
        <v>0</v>
      </c>
      <c r="R77" s="207">
        <f t="shared" si="58"/>
        <v>0</v>
      </c>
      <c r="S77" s="82">
        <f>SUMIFS('List of Invoices'!$J:$J,'List of Invoices'!$H:$H,$D77,'List of Invoices'!$S:$S,S$13)</f>
        <v>0</v>
      </c>
      <c r="T77" s="207">
        <f t="shared" si="4"/>
        <v>0</v>
      </c>
      <c r="U77" s="82">
        <f>SUMIFS('List of Invoices'!$J:$J,'List of Invoices'!$H:$H,$D77,'List of Invoices'!$S:$S,U$13)</f>
        <v>0</v>
      </c>
      <c r="V77" s="207">
        <f t="shared" si="4"/>
        <v>0</v>
      </c>
      <c r="W77" s="82">
        <f>SUMIFS('List of Invoices'!$J:$J,'List of Invoices'!$H:$H,$D77,'List of Invoices'!$S:$S,W$13)</f>
        <v>0</v>
      </c>
      <c r="X77" s="207">
        <f t="shared" ref="X77" si="132">IFERROR(W77/$E77,0)</f>
        <v>0</v>
      </c>
      <c r="Y77" s="82">
        <f>SUMIFS('List of Invoices'!$J:$J,'List of Invoices'!$H:$H,$D77,'List of Invoices'!$S:$S,Y$13)</f>
        <v>0</v>
      </c>
      <c r="Z77" s="207">
        <f t="shared" ref="Z77" si="133">IFERROR(Y77/$E77,0)</f>
        <v>0</v>
      </c>
      <c r="AA77" s="129"/>
      <c r="AB77" s="4"/>
      <c r="AE77" s="84">
        <f t="shared" si="73"/>
        <v>0</v>
      </c>
      <c r="AF77" s="85"/>
      <c r="AG77" s="84">
        <f>IFERROR((F77+G77+H77+J77-L77-Budget!R77),0)</f>
        <v>0</v>
      </c>
    </row>
    <row r="78" spans="2:33" x14ac:dyDescent="0.35">
      <c r="B78" s="227">
        <f>Budget!B78</f>
        <v>0</v>
      </c>
      <c r="D78" s="233">
        <f>Budget!D78</f>
        <v>0</v>
      </c>
      <c r="E78" s="103">
        <f>Budget!R78</f>
        <v>0</v>
      </c>
      <c r="F78" s="138">
        <f>Budget!U78</f>
        <v>0</v>
      </c>
      <c r="G78" s="71">
        <f>Budget!X78</f>
        <v>0</v>
      </c>
      <c r="H78" s="64">
        <f>Budget!AA78</f>
        <v>0</v>
      </c>
      <c r="I78" s="4"/>
      <c r="J78" s="76">
        <f>SUMIF('List of Invoices'!H:H,D78,'List of Invoices'!I:I)</f>
        <v>0</v>
      </c>
      <c r="K78" s="4"/>
      <c r="L78" s="76">
        <f t="shared" si="56"/>
        <v>0</v>
      </c>
      <c r="M78" s="4"/>
      <c r="N78" s="76">
        <f t="shared" si="57"/>
        <v>0</v>
      </c>
      <c r="O78" s="4"/>
      <c r="P78" s="209"/>
      <c r="Q78" s="82">
        <f>SUMIFS('List of Invoices'!$J:$J,'List of Invoices'!$H:$H,$D78,'List of Invoices'!$S:$S,Q$13)</f>
        <v>0</v>
      </c>
      <c r="R78" s="207">
        <f t="shared" si="58"/>
        <v>0</v>
      </c>
      <c r="S78" s="82">
        <f>SUMIFS('List of Invoices'!$J:$J,'List of Invoices'!$H:$H,$D78,'List of Invoices'!$S:$S,S$13)</f>
        <v>0</v>
      </c>
      <c r="T78" s="207">
        <f t="shared" si="4"/>
        <v>0</v>
      </c>
      <c r="U78" s="82">
        <f>SUMIFS('List of Invoices'!$J:$J,'List of Invoices'!$H:$H,$D78,'List of Invoices'!$S:$S,U$13)</f>
        <v>0</v>
      </c>
      <c r="V78" s="207">
        <f t="shared" si="4"/>
        <v>0</v>
      </c>
      <c r="W78" s="82">
        <f>SUMIFS('List of Invoices'!$J:$J,'List of Invoices'!$H:$H,$D78,'List of Invoices'!$S:$S,W$13)</f>
        <v>0</v>
      </c>
      <c r="X78" s="207">
        <f t="shared" ref="X78" si="134">IFERROR(W78/$E78,0)</f>
        <v>0</v>
      </c>
      <c r="Y78" s="82">
        <f>SUMIFS('List of Invoices'!$J:$J,'List of Invoices'!$H:$H,$D78,'List of Invoices'!$S:$S,Y$13)</f>
        <v>0</v>
      </c>
      <c r="Z78" s="207">
        <f t="shared" ref="Z78" si="135">IFERROR(Y78/$E78,0)</f>
        <v>0</v>
      </c>
      <c r="AA78" s="129"/>
      <c r="AB78" s="4"/>
      <c r="AE78" s="84">
        <f t="shared" si="73"/>
        <v>0</v>
      </c>
      <c r="AF78" s="85"/>
      <c r="AG78" s="84">
        <f>IFERROR((F78+G78+H78+J78-L78-Budget!R78),0)</f>
        <v>0</v>
      </c>
    </row>
    <row r="79" spans="2:33" x14ac:dyDescent="0.35">
      <c r="B79" s="227">
        <f>Budget!B79</f>
        <v>0</v>
      </c>
      <c r="D79" s="233">
        <f>Budget!D79</f>
        <v>0</v>
      </c>
      <c r="E79" s="103">
        <f>Budget!R79</f>
        <v>0</v>
      </c>
      <c r="F79" s="138">
        <f>Budget!U79</f>
        <v>0</v>
      </c>
      <c r="G79" s="71">
        <f>Budget!X79</f>
        <v>0</v>
      </c>
      <c r="H79" s="64">
        <f>Budget!AA79</f>
        <v>0</v>
      </c>
      <c r="I79" s="4"/>
      <c r="J79" s="76">
        <f>SUMIF('List of Invoices'!H:H,D79,'List of Invoices'!I:I)</f>
        <v>0</v>
      </c>
      <c r="K79" s="4"/>
      <c r="L79" s="76">
        <f t="shared" si="56"/>
        <v>0</v>
      </c>
      <c r="M79" s="4"/>
      <c r="N79" s="76">
        <f t="shared" si="57"/>
        <v>0</v>
      </c>
      <c r="O79" s="4"/>
      <c r="P79" s="209"/>
      <c r="Q79" s="82">
        <f>SUMIFS('List of Invoices'!$J:$J,'List of Invoices'!$H:$H,$D79,'List of Invoices'!$S:$S,Q$13)</f>
        <v>0</v>
      </c>
      <c r="R79" s="207">
        <f t="shared" si="58"/>
        <v>0</v>
      </c>
      <c r="S79" s="82">
        <f>SUMIFS('List of Invoices'!$J:$J,'List of Invoices'!$H:$H,$D79,'List of Invoices'!$S:$S,S$13)</f>
        <v>0</v>
      </c>
      <c r="T79" s="207">
        <f t="shared" si="4"/>
        <v>0</v>
      </c>
      <c r="U79" s="82">
        <f>SUMIFS('List of Invoices'!$J:$J,'List of Invoices'!$H:$H,$D79,'List of Invoices'!$S:$S,U$13)</f>
        <v>0</v>
      </c>
      <c r="V79" s="207">
        <f t="shared" si="4"/>
        <v>0</v>
      </c>
      <c r="W79" s="82">
        <f>SUMIFS('List of Invoices'!$J:$J,'List of Invoices'!$H:$H,$D79,'List of Invoices'!$S:$S,W$13)</f>
        <v>0</v>
      </c>
      <c r="X79" s="207">
        <f t="shared" ref="X79" si="136">IFERROR(W79/$E79,0)</f>
        <v>0</v>
      </c>
      <c r="Y79" s="82">
        <f>SUMIFS('List of Invoices'!$J:$J,'List of Invoices'!$H:$H,$D79,'List of Invoices'!$S:$S,Y$13)</f>
        <v>0</v>
      </c>
      <c r="Z79" s="207">
        <f t="shared" ref="Z79" si="137">IFERROR(Y79/$E79,0)</f>
        <v>0</v>
      </c>
      <c r="AA79" s="129"/>
      <c r="AB79" s="4"/>
      <c r="AE79" s="84">
        <f t="shared" ref="AE79:AE90" si="138">IFERROR((N79+J79-E79),0)</f>
        <v>0</v>
      </c>
      <c r="AF79" s="85"/>
      <c r="AG79" s="84">
        <f>IFERROR((F79+G79+H79+J79-L79-Budget!R79),0)</f>
        <v>0</v>
      </c>
    </row>
    <row r="80" spans="2:33" x14ac:dyDescent="0.35">
      <c r="B80" s="227">
        <f>Budget!B80</f>
        <v>0</v>
      </c>
      <c r="D80" s="233">
        <f>Budget!D80</f>
        <v>0</v>
      </c>
      <c r="E80" s="103">
        <f>Budget!R80</f>
        <v>0</v>
      </c>
      <c r="F80" s="138">
        <f>Budget!U80</f>
        <v>0</v>
      </c>
      <c r="G80" s="71">
        <f>Budget!X80</f>
        <v>0</v>
      </c>
      <c r="H80" s="64">
        <f>Budget!AA80</f>
        <v>0</v>
      </c>
      <c r="I80" s="4"/>
      <c r="J80" s="76">
        <f>SUMIF('List of Invoices'!H:H,D80,'List of Invoices'!I:I)</f>
        <v>0</v>
      </c>
      <c r="K80" s="4"/>
      <c r="L80" s="76">
        <f t="shared" si="56"/>
        <v>0</v>
      </c>
      <c r="M80" s="4"/>
      <c r="N80" s="76">
        <f t="shared" si="57"/>
        <v>0</v>
      </c>
      <c r="O80" s="4"/>
      <c r="P80" s="209"/>
      <c r="Q80" s="82">
        <f>SUMIFS('List of Invoices'!$J:$J,'List of Invoices'!$H:$H,$D80,'List of Invoices'!$S:$S,Q$13)</f>
        <v>0</v>
      </c>
      <c r="R80" s="207">
        <f t="shared" si="58"/>
        <v>0</v>
      </c>
      <c r="S80" s="82">
        <f>SUMIFS('List of Invoices'!$J:$J,'List of Invoices'!$H:$H,$D80,'List of Invoices'!$S:$S,S$13)</f>
        <v>0</v>
      </c>
      <c r="T80" s="207">
        <f t="shared" ref="T80:V92" si="139">IFERROR(S80/$E80,0)</f>
        <v>0</v>
      </c>
      <c r="U80" s="82">
        <f>SUMIFS('List of Invoices'!$J:$J,'List of Invoices'!$H:$H,$D80,'List of Invoices'!$S:$S,U$13)</f>
        <v>0</v>
      </c>
      <c r="V80" s="207">
        <f t="shared" si="139"/>
        <v>0</v>
      </c>
      <c r="W80" s="82">
        <f>SUMIFS('List of Invoices'!$J:$J,'List of Invoices'!$H:$H,$D80,'List of Invoices'!$S:$S,W$13)</f>
        <v>0</v>
      </c>
      <c r="X80" s="207">
        <f t="shared" ref="X80" si="140">IFERROR(W80/$E80,0)</f>
        <v>0</v>
      </c>
      <c r="Y80" s="82">
        <f>SUMIFS('List of Invoices'!$J:$J,'List of Invoices'!$H:$H,$D80,'List of Invoices'!$S:$S,Y$13)</f>
        <v>0</v>
      </c>
      <c r="Z80" s="207">
        <f t="shared" ref="Z80" si="141">IFERROR(Y80/$E80,0)</f>
        <v>0</v>
      </c>
      <c r="AA80" s="129"/>
      <c r="AB80" s="4"/>
      <c r="AE80" s="84">
        <f t="shared" si="138"/>
        <v>0</v>
      </c>
      <c r="AF80" s="85"/>
      <c r="AG80" s="84">
        <f>IFERROR((F80+G80+H80+J80-L80-Budget!R80),0)</f>
        <v>0</v>
      </c>
    </row>
    <row r="81" spans="2:33" s="25" customFormat="1" x14ac:dyDescent="0.35">
      <c r="B81" s="227" t="str">
        <f>Budget!B81</f>
        <v>a</v>
      </c>
      <c r="D81" s="23" t="str">
        <f>Budget!D81</f>
        <v>Subtotal 3. Activity and Services</v>
      </c>
      <c r="E81" s="102">
        <f>SUM(E41:E80)</f>
        <v>0</v>
      </c>
      <c r="F81" s="107">
        <f t="shared" ref="F81:H81" si="142">SUM(F41:F80)</f>
        <v>0</v>
      </c>
      <c r="G81" s="108">
        <f t="shared" si="142"/>
        <v>0</v>
      </c>
      <c r="H81" s="66">
        <f t="shared" si="142"/>
        <v>0</v>
      </c>
      <c r="I81" s="4"/>
      <c r="J81" s="77">
        <f>SUM(J41:J80)</f>
        <v>0</v>
      </c>
      <c r="K81" s="4"/>
      <c r="L81" s="77">
        <f>SUM(L41:L80)</f>
        <v>0</v>
      </c>
      <c r="M81" s="4"/>
      <c r="N81" s="77">
        <f>SUM(N41:N80)</f>
        <v>0</v>
      </c>
      <c r="O81" s="4"/>
      <c r="P81" s="209"/>
      <c r="Q81" s="113">
        <f>SUM(Q41:Q80)</f>
        <v>0</v>
      </c>
      <c r="R81" s="208">
        <f t="shared" si="58"/>
        <v>0</v>
      </c>
      <c r="S81" s="113">
        <f>SUM(S41:S80)</f>
        <v>0</v>
      </c>
      <c r="T81" s="208">
        <f t="shared" si="139"/>
        <v>0</v>
      </c>
      <c r="U81" s="113">
        <f>SUM(U41:U80)</f>
        <v>0</v>
      </c>
      <c r="V81" s="208">
        <f t="shared" si="139"/>
        <v>0</v>
      </c>
      <c r="W81" s="113">
        <f>SUM(W41:W80)</f>
        <v>0</v>
      </c>
      <c r="X81" s="208">
        <f t="shared" ref="X81" si="143">IFERROR(W81/$E81,0)</f>
        <v>0</v>
      </c>
      <c r="Y81" s="113">
        <f>SUM(Y41:Y80)</f>
        <v>0</v>
      </c>
      <c r="Z81" s="208">
        <f t="shared" ref="Z81" si="144">IFERROR(Y81/$E81,0)</f>
        <v>0</v>
      </c>
      <c r="AA81" s="129"/>
      <c r="AB81" s="4"/>
      <c r="AE81" s="84">
        <f t="shared" si="138"/>
        <v>0</v>
      </c>
      <c r="AF81" s="86"/>
      <c r="AG81" s="84">
        <f>IFERROR((F81+G81+H81+J81-L81-Budget!R81),0)</f>
        <v>0</v>
      </c>
    </row>
    <row r="82" spans="2:33" x14ac:dyDescent="0.35">
      <c r="B82" s="227" t="str">
        <f>Budget!B82</f>
        <v>a</v>
      </c>
      <c r="D82" s="44" t="str">
        <f>Budget!D82</f>
        <v>4. CONDITIONAL CASH ASSISTANCE</v>
      </c>
      <c r="E82" s="67"/>
      <c r="F82" s="109"/>
      <c r="G82" s="110"/>
      <c r="H82" s="111"/>
      <c r="I82" s="4"/>
      <c r="J82" s="78"/>
      <c r="K82" s="4"/>
      <c r="L82" s="78"/>
      <c r="M82" s="4"/>
      <c r="N82" s="78"/>
      <c r="O82" s="4"/>
      <c r="P82" s="209"/>
      <c r="AA82" s="129"/>
      <c r="AB82" s="4"/>
      <c r="AE82" s="84">
        <f t="shared" si="138"/>
        <v>0</v>
      </c>
      <c r="AF82" s="85"/>
      <c r="AG82" s="84">
        <f>IFERROR((F82+G82+H82+J82-L82-Budget!R82),0)</f>
        <v>0</v>
      </c>
    </row>
    <row r="83" spans="2:33" x14ac:dyDescent="0.35">
      <c r="B83" s="227" t="str">
        <f>Budget!B83</f>
        <v>x</v>
      </c>
      <c r="D83" s="22" t="str">
        <f>Budget!D83</f>
        <v>4.1. VET Conditional cash assistance</v>
      </c>
      <c r="E83" s="103">
        <f>Budget!R83</f>
        <v>0</v>
      </c>
      <c r="F83" s="138">
        <f>Budget!U83</f>
        <v>0</v>
      </c>
      <c r="G83" s="71">
        <f>Budget!X83</f>
        <v>0</v>
      </c>
      <c r="H83" s="64">
        <f>Budget!AA83</f>
        <v>0</v>
      </c>
      <c r="I83" s="4"/>
      <c r="J83" s="76">
        <f>SUMIF('List of Invoices'!H:H,D83,'List of Invoices'!I:I)</f>
        <v>0</v>
      </c>
      <c r="K83" s="4"/>
      <c r="L83" s="76">
        <f t="shared" ref="L83:L85" si="145">F83+G83+H83-J83</f>
        <v>0</v>
      </c>
      <c r="M83" s="4"/>
      <c r="N83" s="76">
        <f t="shared" ref="N83:N85" si="146">E83-J83</f>
        <v>0</v>
      </c>
      <c r="O83" s="4"/>
      <c r="P83" s="209"/>
      <c r="Q83" s="82">
        <f>SUMIFS('List of Invoices'!$J:$J,'List of Invoices'!$H:$H,$D83,'List of Invoices'!$S:$S,Q$13)</f>
        <v>0</v>
      </c>
      <c r="R83" s="207">
        <f>IFERROR(Q83/$E83,0)</f>
        <v>0</v>
      </c>
      <c r="S83" s="82">
        <f>SUMIFS('List of Invoices'!$J:$J,'List of Invoices'!$H:$H,$D83,'List of Invoices'!$S:$S,S$13)</f>
        <v>0</v>
      </c>
      <c r="T83" s="207">
        <f t="shared" si="139"/>
        <v>0</v>
      </c>
      <c r="U83" s="82">
        <f>SUMIFS('List of Invoices'!$J:$J,'List of Invoices'!$H:$H,$D83,'List of Invoices'!$S:$S,U$13)</f>
        <v>0</v>
      </c>
      <c r="V83" s="207">
        <f t="shared" si="139"/>
        <v>0</v>
      </c>
      <c r="W83" s="82">
        <f>SUMIFS('List of Invoices'!$J:$J,'List of Invoices'!$H:$H,$D83,'List of Invoices'!$S:$S,W$13)</f>
        <v>0</v>
      </c>
      <c r="X83" s="207">
        <f t="shared" ref="X83" si="147">IFERROR(W83/$E83,0)</f>
        <v>0</v>
      </c>
      <c r="Y83" s="82">
        <f>SUMIFS('List of Invoices'!$J:$J,'List of Invoices'!$H:$H,$D83,'List of Invoices'!$S:$S,Y$13)</f>
        <v>0</v>
      </c>
      <c r="Z83" s="207">
        <f t="shared" ref="Z83" si="148">IFERROR(Y83/$E83,0)</f>
        <v>0</v>
      </c>
      <c r="AA83" s="129"/>
      <c r="AB83" s="4"/>
      <c r="AE83" s="84">
        <f t="shared" si="138"/>
        <v>0</v>
      </c>
      <c r="AF83" s="85"/>
      <c r="AG83" s="84">
        <f>IFERROR((F83+G83+H83+J83-L83-Budget!R83),0)</f>
        <v>0</v>
      </c>
    </row>
    <row r="84" spans="2:33" x14ac:dyDescent="0.35">
      <c r="B84" s="227" t="str">
        <f>Budget!B84</f>
        <v>x</v>
      </c>
      <c r="D84" s="22" t="str">
        <f>Budget!D84</f>
        <v>4.2  TRANSPORT Conditional cash assistance</v>
      </c>
      <c r="E84" s="103">
        <f>Budget!R84</f>
        <v>0</v>
      </c>
      <c r="F84" s="138">
        <f>Budget!U84</f>
        <v>0</v>
      </c>
      <c r="G84" s="71">
        <f>Budget!X84</f>
        <v>0</v>
      </c>
      <c r="H84" s="64">
        <f>Budget!AA84</f>
        <v>0</v>
      </c>
      <c r="I84" s="4"/>
      <c r="J84" s="76">
        <f>SUMIF('List of Invoices'!H:H,D84,'List of Invoices'!I:I)</f>
        <v>0</v>
      </c>
      <c r="K84" s="4"/>
      <c r="L84" s="76">
        <f t="shared" si="145"/>
        <v>0</v>
      </c>
      <c r="M84" s="4"/>
      <c r="N84" s="76">
        <f t="shared" si="146"/>
        <v>0</v>
      </c>
      <c r="O84" s="4"/>
      <c r="P84" s="209"/>
      <c r="Q84" s="82">
        <f>SUMIFS('List of Invoices'!$J:$J,'List of Invoices'!$H:$H,$D84,'List of Invoices'!$S:$S,Q$13)</f>
        <v>0</v>
      </c>
      <c r="R84" s="207">
        <f>IFERROR(Q84/$E84,0)</f>
        <v>0</v>
      </c>
      <c r="S84" s="82">
        <f>SUMIFS('List of Invoices'!$J:$J,'List of Invoices'!$H:$H,$D84,'List of Invoices'!$S:$S,S$13)</f>
        <v>0</v>
      </c>
      <c r="T84" s="207">
        <f t="shared" si="139"/>
        <v>0</v>
      </c>
      <c r="U84" s="82">
        <f>SUMIFS('List of Invoices'!$J:$J,'List of Invoices'!$H:$H,$D84,'List of Invoices'!$S:$S,U$13)</f>
        <v>0</v>
      </c>
      <c r="V84" s="207">
        <f t="shared" si="139"/>
        <v>0</v>
      </c>
      <c r="W84" s="82">
        <f>SUMIFS('List of Invoices'!$J:$J,'List of Invoices'!$H:$H,$D84,'List of Invoices'!$S:$S,W$13)</f>
        <v>0</v>
      </c>
      <c r="X84" s="207">
        <f t="shared" ref="X84" si="149">IFERROR(W84/$E84,0)</f>
        <v>0</v>
      </c>
      <c r="Y84" s="82">
        <f>SUMIFS('List of Invoices'!$J:$J,'List of Invoices'!$H:$H,$D84,'List of Invoices'!$S:$S,Y$13)</f>
        <v>0</v>
      </c>
      <c r="Z84" s="207">
        <f t="shared" ref="Z84" si="150">IFERROR(Y84/$E84,0)</f>
        <v>0</v>
      </c>
      <c r="AA84" s="129"/>
      <c r="AB84" s="4"/>
      <c r="AE84" s="84">
        <f t="shared" si="138"/>
        <v>0</v>
      </c>
      <c r="AF84" s="85"/>
      <c r="AG84" s="84">
        <f>IFERROR((F84+G84+H84+J84-L84-Budget!R84),0)</f>
        <v>0</v>
      </c>
    </row>
    <row r="85" spans="2:33" x14ac:dyDescent="0.35">
      <c r="B85" s="227" t="str">
        <f>Budget!B85</f>
        <v>x</v>
      </c>
      <c r="D85" s="22" t="str">
        <f>Budget!D85</f>
        <v>4.3  CARE Conditional cash assistance</v>
      </c>
      <c r="E85" s="103">
        <f>Budget!R85</f>
        <v>0</v>
      </c>
      <c r="F85" s="138">
        <f>Budget!U85</f>
        <v>0</v>
      </c>
      <c r="G85" s="71">
        <f>Budget!X85</f>
        <v>0</v>
      </c>
      <c r="H85" s="64">
        <f>Budget!AA85</f>
        <v>0</v>
      </c>
      <c r="I85" s="4"/>
      <c r="J85" s="76">
        <f>SUMIF('List of Invoices'!H:H,D85,'List of Invoices'!I:I)</f>
        <v>0</v>
      </c>
      <c r="K85" s="4"/>
      <c r="L85" s="76">
        <f t="shared" si="145"/>
        <v>0</v>
      </c>
      <c r="M85" s="4"/>
      <c r="N85" s="76">
        <f t="shared" si="146"/>
        <v>0</v>
      </c>
      <c r="O85" s="4"/>
      <c r="P85" s="209"/>
      <c r="Q85" s="82">
        <f>SUMIFS('List of Invoices'!$J:$J,'List of Invoices'!$H:$H,$D85,'List of Invoices'!$S:$S,Q$13)</f>
        <v>0</v>
      </c>
      <c r="R85" s="207">
        <f>IFERROR(Q85/$E85,0)</f>
        <v>0</v>
      </c>
      <c r="S85" s="82">
        <f>SUMIFS('List of Invoices'!$J:$J,'List of Invoices'!$H:$H,$D85,'List of Invoices'!$S:$S,S$13)</f>
        <v>0</v>
      </c>
      <c r="T85" s="207">
        <f t="shared" si="139"/>
        <v>0</v>
      </c>
      <c r="U85" s="82">
        <f>SUMIFS('List of Invoices'!$J:$J,'List of Invoices'!$H:$H,$D85,'List of Invoices'!$S:$S,U$13)</f>
        <v>0</v>
      </c>
      <c r="V85" s="207">
        <f t="shared" si="139"/>
        <v>0</v>
      </c>
      <c r="W85" s="82">
        <f>SUMIFS('List of Invoices'!$J:$J,'List of Invoices'!$H:$H,$D85,'List of Invoices'!$S:$S,W$13)</f>
        <v>0</v>
      </c>
      <c r="X85" s="207">
        <f t="shared" ref="X85" si="151">IFERROR(W85/$E85,0)</f>
        <v>0</v>
      </c>
      <c r="Y85" s="82">
        <f>SUMIFS('List of Invoices'!$J:$J,'List of Invoices'!$H:$H,$D85,'List of Invoices'!$S:$S,Y$13)</f>
        <v>0</v>
      </c>
      <c r="Z85" s="207">
        <f t="shared" ref="Z85" si="152">IFERROR(Y85/$E85,0)</f>
        <v>0</v>
      </c>
      <c r="AA85" s="129"/>
      <c r="AB85" s="4"/>
      <c r="AE85" s="84">
        <f t="shared" si="138"/>
        <v>0</v>
      </c>
      <c r="AF85" s="85"/>
      <c r="AG85" s="84">
        <f>IFERROR((F85+G85+H85+J85-L85-Budget!R85),0)</f>
        <v>0</v>
      </c>
    </row>
    <row r="86" spans="2:33" s="25" customFormat="1" x14ac:dyDescent="0.35">
      <c r="B86" s="227" t="str">
        <f>Budget!B86</f>
        <v>a</v>
      </c>
      <c r="D86" s="23" t="str">
        <f>Budget!D86</f>
        <v>Subtotal 4. Conditional Cash Assistance</v>
      </c>
      <c r="E86" s="102">
        <f>SUM(E83:E85)</f>
        <v>0</v>
      </c>
      <c r="F86" s="107">
        <f t="shared" ref="F86:H86" si="153">SUM(F83:F85)</f>
        <v>0</v>
      </c>
      <c r="G86" s="108">
        <f t="shared" si="153"/>
        <v>0</v>
      </c>
      <c r="H86" s="66">
        <f t="shared" si="153"/>
        <v>0</v>
      </c>
      <c r="I86" s="4"/>
      <c r="J86" s="77">
        <f>SUM(J83:J85)</f>
        <v>0</v>
      </c>
      <c r="K86" s="4"/>
      <c r="L86" s="77">
        <f>SUM(L83:L85)</f>
        <v>0</v>
      </c>
      <c r="M86" s="4"/>
      <c r="N86" s="77">
        <f>SUM(N83:N85)</f>
        <v>0</v>
      </c>
      <c r="O86" s="4"/>
      <c r="P86" s="209"/>
      <c r="Q86" s="113">
        <f>SUM(Q83:Q85)</f>
        <v>0</v>
      </c>
      <c r="R86" s="208">
        <f>IFERROR(Q86/$E86,0)</f>
        <v>0</v>
      </c>
      <c r="S86" s="113">
        <f>SUM(S83:S85)</f>
        <v>0</v>
      </c>
      <c r="T86" s="208">
        <f t="shared" si="139"/>
        <v>0</v>
      </c>
      <c r="U86" s="113">
        <f>SUM(U83:U85)</f>
        <v>0</v>
      </c>
      <c r="V86" s="208">
        <f t="shared" si="139"/>
        <v>0</v>
      </c>
      <c r="W86" s="113">
        <f>SUM(W83:W85)</f>
        <v>0</v>
      </c>
      <c r="X86" s="208">
        <f t="shared" ref="X86" si="154">IFERROR(W86/$E86,0)</f>
        <v>0</v>
      </c>
      <c r="Y86" s="113">
        <f>SUM(Y83:Y85)</f>
        <v>0</v>
      </c>
      <c r="Z86" s="208">
        <f t="shared" ref="Z86" si="155">IFERROR(Y86/$E86,0)</f>
        <v>0</v>
      </c>
      <c r="AA86" s="129"/>
      <c r="AB86" s="4"/>
      <c r="AE86" s="84">
        <f t="shared" si="138"/>
        <v>0</v>
      </c>
      <c r="AF86" s="86"/>
      <c r="AG86" s="84">
        <f>IFERROR((F86+G86+H86+J86-L86-Budget!R86),0)</f>
        <v>0</v>
      </c>
    </row>
    <row r="87" spans="2:33" x14ac:dyDescent="0.35">
      <c r="B87" s="227" t="str">
        <f>Budget!B87</f>
        <v>a</v>
      </c>
      <c r="D87" s="44" t="str">
        <f>Budget!D87</f>
        <v>5. OTHER</v>
      </c>
      <c r="E87" s="67"/>
      <c r="F87" s="109"/>
      <c r="G87" s="110"/>
      <c r="H87" s="111"/>
      <c r="I87" s="4"/>
      <c r="J87" s="78"/>
      <c r="K87" s="4"/>
      <c r="L87" s="78"/>
      <c r="M87" s="4"/>
      <c r="N87" s="78"/>
      <c r="O87" s="4"/>
      <c r="P87" s="209"/>
      <c r="AA87" s="129"/>
      <c r="AB87" s="4"/>
      <c r="AE87" s="84">
        <f t="shared" si="138"/>
        <v>0</v>
      </c>
      <c r="AF87" s="85"/>
      <c r="AG87" s="84">
        <f>IFERROR((F87+G87+H87+J87-L87-Budget!R87),0)</f>
        <v>0</v>
      </c>
    </row>
    <row r="88" spans="2:33" ht="33" x14ac:dyDescent="0.35">
      <c r="B88" s="227">
        <f>Budget!B88</f>
        <v>0</v>
      </c>
      <c r="D88" s="22" t="str">
        <f>Budget!D88</f>
        <v>5.1 Organization of project coordination offline meeting</v>
      </c>
      <c r="E88" s="103">
        <f>Budget!R88</f>
        <v>0</v>
      </c>
      <c r="F88" s="138">
        <f>Budget!U88</f>
        <v>0</v>
      </c>
      <c r="G88" s="71">
        <f>Budget!X88</f>
        <v>0</v>
      </c>
      <c r="H88" s="64">
        <f>Budget!AA88</f>
        <v>0</v>
      </c>
      <c r="I88" s="4"/>
      <c r="J88" s="76">
        <f>SUMIF('List of Invoices'!H:H,D88,'List of Invoices'!I:I)</f>
        <v>0</v>
      </c>
      <c r="K88" s="4"/>
      <c r="L88" s="76">
        <f t="shared" ref="L88:L89" si="156">F88+G88+H88-J88</f>
        <v>0</v>
      </c>
      <c r="M88" s="4"/>
      <c r="N88" s="76">
        <f t="shared" ref="N88:N89" si="157">E88-J88</f>
        <v>0</v>
      </c>
      <c r="O88" s="4"/>
      <c r="P88" s="209"/>
      <c r="Q88" s="82">
        <f>SUMIFS('List of Invoices'!$J:$J,'List of Invoices'!$H:$H,$D88,'List of Invoices'!$S:$S,Q$13)</f>
        <v>0</v>
      </c>
      <c r="R88" s="207">
        <f>IFERROR(Q88/$E88,0)</f>
        <v>0</v>
      </c>
      <c r="S88" s="82">
        <f>SUMIFS('List of Invoices'!$J:$J,'List of Invoices'!$H:$H,$D88,'List of Invoices'!$S:$S,S$13)</f>
        <v>0</v>
      </c>
      <c r="T88" s="207">
        <f t="shared" si="139"/>
        <v>0</v>
      </c>
      <c r="U88" s="82">
        <f>SUMIFS('List of Invoices'!$J:$J,'List of Invoices'!$H:$H,$D88,'List of Invoices'!$S:$S,U$13)</f>
        <v>0</v>
      </c>
      <c r="V88" s="207">
        <f t="shared" si="139"/>
        <v>0</v>
      </c>
      <c r="W88" s="82">
        <f>SUMIFS('List of Invoices'!$J:$J,'List of Invoices'!$H:$H,$D88,'List of Invoices'!$S:$S,W$13)</f>
        <v>0</v>
      </c>
      <c r="X88" s="207">
        <f t="shared" ref="X88" si="158">IFERROR(W88/$E88,0)</f>
        <v>0</v>
      </c>
      <c r="Y88" s="82">
        <f>SUMIFS('List of Invoices'!$J:$J,'List of Invoices'!$H:$H,$D88,'List of Invoices'!$S:$S,Y$13)</f>
        <v>0</v>
      </c>
      <c r="Z88" s="207">
        <f t="shared" ref="Z88" si="159">IFERROR(Y88/$E88,0)</f>
        <v>0</v>
      </c>
      <c r="AA88" s="129"/>
      <c r="AB88" s="4"/>
      <c r="AE88" s="84">
        <f t="shared" si="138"/>
        <v>0</v>
      </c>
      <c r="AF88" s="85"/>
      <c r="AG88" s="84">
        <f>IFERROR((F88+G88+H88+J88-L88-Budget!R88),0)</f>
        <v>0</v>
      </c>
    </row>
    <row r="89" spans="2:33" ht="33" x14ac:dyDescent="0.35">
      <c r="B89" s="227">
        <f>Budget!B89</f>
        <v>0</v>
      </c>
      <c r="D89" s="22" t="str">
        <f>Budget!D89</f>
        <v>5.2 Travel costs for the participation in project coordination offline meetings</v>
      </c>
      <c r="E89" s="103">
        <f>Budget!R89</f>
        <v>0</v>
      </c>
      <c r="F89" s="138">
        <f>Budget!U89</f>
        <v>0</v>
      </c>
      <c r="G89" s="71">
        <f>Budget!X89</f>
        <v>0</v>
      </c>
      <c r="H89" s="64">
        <f>Budget!AA89</f>
        <v>0</v>
      </c>
      <c r="I89" s="4"/>
      <c r="J89" s="76">
        <f>SUMIF('List of Invoices'!H:H,D89,'List of Invoices'!I:I)</f>
        <v>0</v>
      </c>
      <c r="K89" s="4"/>
      <c r="L89" s="76">
        <f t="shared" si="156"/>
        <v>0</v>
      </c>
      <c r="M89" s="4"/>
      <c r="N89" s="76">
        <f t="shared" si="157"/>
        <v>0</v>
      </c>
      <c r="O89" s="4"/>
      <c r="P89" s="209"/>
      <c r="Q89" s="82">
        <f>SUMIFS('List of Invoices'!$J:$J,'List of Invoices'!$H:$H,$D89,'List of Invoices'!$S:$S,Q$13)</f>
        <v>0</v>
      </c>
      <c r="R89" s="207">
        <f>IFERROR(Q89/$E89,0)</f>
        <v>0</v>
      </c>
      <c r="S89" s="82">
        <f>SUMIFS('List of Invoices'!$J:$J,'List of Invoices'!$H:$H,$D89,'List of Invoices'!$S:$S,S$13)</f>
        <v>0</v>
      </c>
      <c r="T89" s="207">
        <f t="shared" si="139"/>
        <v>0</v>
      </c>
      <c r="U89" s="82">
        <f>SUMIFS('List of Invoices'!$J:$J,'List of Invoices'!$H:$H,$D89,'List of Invoices'!$S:$S,U$13)</f>
        <v>0</v>
      </c>
      <c r="V89" s="207">
        <f t="shared" si="139"/>
        <v>0</v>
      </c>
      <c r="W89" s="82">
        <f>SUMIFS('List of Invoices'!$J:$J,'List of Invoices'!$H:$H,$D89,'List of Invoices'!$S:$S,W$13)</f>
        <v>0</v>
      </c>
      <c r="X89" s="207">
        <f t="shared" ref="X89" si="160">IFERROR(W89/$E89,0)</f>
        <v>0</v>
      </c>
      <c r="Y89" s="82">
        <f>SUMIFS('List of Invoices'!$J:$J,'List of Invoices'!$H:$H,$D89,'List of Invoices'!$S:$S,Y$13)</f>
        <v>0</v>
      </c>
      <c r="Z89" s="207">
        <f t="shared" ref="Z89" si="161">IFERROR(Y89/$E89,0)</f>
        <v>0</v>
      </c>
      <c r="AA89" s="129"/>
      <c r="AB89" s="4"/>
      <c r="AE89" s="84">
        <f t="shared" si="138"/>
        <v>0</v>
      </c>
      <c r="AF89" s="85"/>
      <c r="AG89" s="84">
        <f>IFERROR((F89+G89+H89+J89-L89-Budget!R89),0)</f>
        <v>0</v>
      </c>
    </row>
    <row r="90" spans="2:33" s="25" customFormat="1" x14ac:dyDescent="0.35">
      <c r="B90" s="227" t="str">
        <f>Budget!B90</f>
        <v>a</v>
      </c>
      <c r="D90" s="23" t="str">
        <f>Budget!D90</f>
        <v>Subtotal 5. Other</v>
      </c>
      <c r="E90" s="102">
        <f>SUM(E88:E89)</f>
        <v>0</v>
      </c>
      <c r="F90" s="107">
        <f t="shared" ref="F90:H90" si="162">SUM(F88:F89)</f>
        <v>0</v>
      </c>
      <c r="G90" s="108">
        <f t="shared" si="162"/>
        <v>0</v>
      </c>
      <c r="H90" s="66">
        <f t="shared" si="162"/>
        <v>0</v>
      </c>
      <c r="I90" s="4"/>
      <c r="J90" s="77">
        <f>SUM(J88:J89)</f>
        <v>0</v>
      </c>
      <c r="K90" s="4"/>
      <c r="L90" s="77">
        <f>SUM(L88:L89)</f>
        <v>0</v>
      </c>
      <c r="M90" s="4"/>
      <c r="N90" s="77">
        <f>SUM(N88:N89)</f>
        <v>0</v>
      </c>
      <c r="O90" s="4"/>
      <c r="P90" s="209"/>
      <c r="Q90" s="113">
        <f>SUM(Q88:Q89)</f>
        <v>0</v>
      </c>
      <c r="R90" s="208">
        <f>IFERROR(Q90/$E90,0)</f>
        <v>0</v>
      </c>
      <c r="S90" s="113">
        <f>SUM(S88:S89)</f>
        <v>0</v>
      </c>
      <c r="T90" s="208">
        <f t="shared" si="139"/>
        <v>0</v>
      </c>
      <c r="U90" s="113">
        <f>SUM(U88:U89)</f>
        <v>0</v>
      </c>
      <c r="V90" s="208">
        <f t="shared" si="139"/>
        <v>0</v>
      </c>
      <c r="W90" s="113">
        <f>SUM(W88:W89)</f>
        <v>0</v>
      </c>
      <c r="X90" s="208">
        <f t="shared" ref="X90" si="163">IFERROR(W90/$E90,0)</f>
        <v>0</v>
      </c>
      <c r="Y90" s="113">
        <f>SUM(Y88:Y89)</f>
        <v>0</v>
      </c>
      <c r="Z90" s="208">
        <f t="shared" ref="Z90" si="164">IFERROR(Y90/$E90,0)</f>
        <v>0</v>
      </c>
      <c r="AA90" s="129"/>
      <c r="AB90" s="4"/>
      <c r="AE90" s="84">
        <f t="shared" si="138"/>
        <v>0</v>
      </c>
      <c r="AF90" s="86"/>
      <c r="AG90" s="84">
        <f>IFERROR((F90+G90+H90+J90-L90-Budget!R90),0)</f>
        <v>0</v>
      </c>
    </row>
    <row r="91" spans="2:33" s="25" customFormat="1" ht="8.5" customHeight="1" x14ac:dyDescent="0.35">
      <c r="B91" s="227" t="str">
        <f>Budget!B91</f>
        <v>a</v>
      </c>
      <c r="D91" s="30"/>
      <c r="E91" s="72"/>
      <c r="F91" s="112"/>
      <c r="G91" s="113"/>
      <c r="H91" s="114"/>
      <c r="I91" s="4"/>
      <c r="J91" s="80"/>
      <c r="K91" s="4"/>
      <c r="L91" s="80"/>
      <c r="M91" s="4"/>
      <c r="N91" s="80"/>
      <c r="O91" s="4"/>
      <c r="P91" s="209"/>
      <c r="Q91" s="147"/>
      <c r="R91" s="4"/>
      <c r="S91" s="147"/>
      <c r="T91" s="4"/>
      <c r="U91" s="147"/>
      <c r="V91" s="4"/>
      <c r="W91" s="147"/>
      <c r="X91" s="4"/>
      <c r="Y91" s="147"/>
      <c r="Z91" s="4"/>
      <c r="AA91" s="129"/>
      <c r="AB91" s="4"/>
      <c r="AC91" s="1"/>
      <c r="AD91" s="1"/>
      <c r="AE91" s="84"/>
      <c r="AF91" s="86"/>
      <c r="AG91" s="84"/>
    </row>
    <row r="92" spans="2:33" ht="22" thickBot="1" x14ac:dyDescent="0.4">
      <c r="B92" s="228" t="str">
        <f>Budget!B92</f>
        <v>a</v>
      </c>
      <c r="D92" s="33" t="str">
        <f>Budget!D92</f>
        <v>Total Budget</v>
      </c>
      <c r="E92" s="104">
        <f>E90+E86+E81+E39+E22</f>
        <v>0</v>
      </c>
      <c r="F92" s="105">
        <f t="shared" ref="F92:H92" si="165">F90+F86+F81+F39+F22</f>
        <v>0</v>
      </c>
      <c r="G92" s="106">
        <f t="shared" si="165"/>
        <v>0</v>
      </c>
      <c r="H92" s="75">
        <f t="shared" si="165"/>
        <v>0</v>
      </c>
      <c r="I92" s="4"/>
      <c r="J92" s="81">
        <f>J90+J86+J81+J39+J22</f>
        <v>0</v>
      </c>
      <c r="K92" s="4"/>
      <c r="L92" s="81">
        <f>L90+L86+L81+L39+L22</f>
        <v>0</v>
      </c>
      <c r="M92" s="4"/>
      <c r="N92" s="81">
        <f>N90+N86+N81+N39+N22</f>
        <v>0</v>
      </c>
      <c r="O92" s="4"/>
      <c r="P92" s="210"/>
      <c r="Q92" s="211">
        <f>Q90+Q86+Q81+Q39+Q22</f>
        <v>0</v>
      </c>
      <c r="R92" s="212">
        <f>IFERROR(Q92/$E92,0)</f>
        <v>0</v>
      </c>
      <c r="S92" s="211">
        <f>S90+S86+S81+S39+S22</f>
        <v>0</v>
      </c>
      <c r="T92" s="212">
        <f t="shared" si="139"/>
        <v>0</v>
      </c>
      <c r="U92" s="211">
        <f>U90+U86+U81+U39+U22</f>
        <v>0</v>
      </c>
      <c r="V92" s="212">
        <f t="shared" si="139"/>
        <v>0</v>
      </c>
      <c r="W92" s="211">
        <f>W90+W86+W81+W39+W22</f>
        <v>0</v>
      </c>
      <c r="X92" s="212">
        <f t="shared" ref="X92" si="166">IFERROR(W92/$E92,0)</f>
        <v>0</v>
      </c>
      <c r="Y92" s="211">
        <f>Y90+Y86+Y81+Y39+Y22</f>
        <v>0</v>
      </c>
      <c r="Z92" s="212">
        <f t="shared" ref="Z92" si="167">IFERROR(Y92/$E92,0)</f>
        <v>0</v>
      </c>
      <c r="AA92" s="213"/>
      <c r="AB92" s="4"/>
      <c r="AE92" s="84">
        <f>IFERROR((N92+J92-E92),0)</f>
        <v>0</v>
      </c>
      <c r="AF92" s="87"/>
      <c r="AG92" s="84">
        <f>IFERROR((F92+G92+H92+J92-L92-Budget!R92),0)</f>
        <v>0</v>
      </c>
    </row>
    <row r="93" spans="2:33" x14ac:dyDescent="0.35">
      <c r="I93" s="4"/>
      <c r="J93" s="1"/>
      <c r="K93" s="4"/>
      <c r="M93" s="4"/>
      <c r="O93" s="4"/>
      <c r="P93" s="4"/>
      <c r="AA93" s="4"/>
      <c r="AB93" s="4"/>
    </row>
    <row r="94" spans="2:33" x14ac:dyDescent="0.35">
      <c r="I94" s="4"/>
      <c r="J94" s="1"/>
      <c r="K94" s="4"/>
      <c r="M94" s="4"/>
      <c r="O94" s="4"/>
      <c r="P94" s="4"/>
      <c r="AA94" s="4"/>
      <c r="AB94" s="4"/>
    </row>
    <row r="95" spans="2:33" x14ac:dyDescent="0.35">
      <c r="I95" s="4"/>
      <c r="J95" s="1"/>
      <c r="K95" s="4"/>
      <c r="M95" s="4"/>
      <c r="O95" s="4"/>
      <c r="P95" s="4"/>
      <c r="AA95" s="4"/>
      <c r="AB95" s="4"/>
    </row>
    <row r="96" spans="2:33" x14ac:dyDescent="0.35">
      <c r="I96" s="4"/>
      <c r="J96" s="1"/>
      <c r="K96" s="4"/>
      <c r="M96" s="4"/>
      <c r="O96" s="4"/>
      <c r="P96" s="4"/>
      <c r="AA96" s="4"/>
      <c r="AB96" s="4"/>
    </row>
    <row r="97" spans="9:28" x14ac:dyDescent="0.35">
      <c r="I97" s="4"/>
      <c r="J97" s="1"/>
      <c r="K97" s="4"/>
      <c r="M97" s="4"/>
      <c r="O97" s="4"/>
      <c r="P97" s="4"/>
      <c r="AA97" s="4"/>
      <c r="AB97" s="4"/>
    </row>
    <row r="98" spans="9:28" x14ac:dyDescent="0.35">
      <c r="I98" s="4"/>
      <c r="J98" s="1"/>
      <c r="K98" s="4"/>
      <c r="M98" s="4"/>
      <c r="O98" s="4"/>
      <c r="P98" s="4"/>
      <c r="AA98" s="4"/>
      <c r="AB98" s="4"/>
    </row>
  </sheetData>
  <autoFilter ref="B12:B90" xr:uid="{BD12666C-3754-47BF-8D6E-B0EE12CFD3A2}"/>
  <mergeCells count="10">
    <mergeCell ref="AE12:AE13"/>
    <mergeCell ref="AG12:AG13"/>
    <mergeCell ref="D11:E11"/>
    <mergeCell ref="F11:H11"/>
    <mergeCell ref="B3:B9"/>
    <mergeCell ref="F4:J4"/>
    <mergeCell ref="F6:I6"/>
    <mergeCell ref="F7:G7"/>
    <mergeCell ref="L11:N11"/>
    <mergeCell ref="P10:AA11"/>
  </mergeCells>
  <conditionalFormatting sqref="AE15:AE92 AG15:AG92">
    <cfRule type="cellIs" dxfId="8" priority="3" operator="notEqual">
      <formula>0</formula>
    </cfRule>
  </conditionalFormatting>
  <conditionalFormatting sqref="B14:B92">
    <cfRule type="cellIs" dxfId="7" priority="1" operator="equal">
      <formula>"X"</formula>
    </cfRule>
    <cfRule type="cellIs" dxfId="6" priority="2" operator="equal">
      <formula>"A"</formula>
    </cfRule>
  </conditionalFormatting>
  <printOptions horizontalCentered="1"/>
  <pageMargins left="0.23622047244094491" right="0.23622047244094491" top="0.74803149606299213" bottom="0.74803149606299213" header="0.31496062992125984" footer="0.31496062992125984"/>
  <pageSetup paperSize="9"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FE23-A4B4-4EBF-969D-9A7F69E38BA9}">
  <sheetPr>
    <pageSetUpPr fitToPage="1"/>
  </sheetPr>
  <dimension ref="A1:AA403"/>
  <sheetViews>
    <sheetView topLeftCell="F1" zoomScale="70" zoomScaleNormal="70" workbookViewId="0">
      <selection activeCell="H11" sqref="H11"/>
    </sheetView>
  </sheetViews>
  <sheetFormatPr baseColWidth="10" defaultColWidth="11.54296875" defaultRowHeight="16.5" x14ac:dyDescent="0.35"/>
  <cols>
    <col min="1" max="1" width="2.453125" style="1" customWidth="1"/>
    <col min="2" max="2" width="11.1796875" style="4" customWidth="1"/>
    <col min="3" max="4" width="18.81640625" style="4" customWidth="1"/>
    <col min="5" max="7" width="35.7265625" style="1" customWidth="1"/>
    <col min="8" max="8" width="56.81640625" style="1" customWidth="1"/>
    <col min="9" max="12" width="18.81640625" style="4" customWidth="1"/>
    <col min="13" max="13" width="2.453125" style="1" customWidth="1"/>
    <col min="14" max="14" width="57.54296875" style="1" customWidth="1"/>
    <col min="15" max="15" width="2.453125" style="1" customWidth="1"/>
    <col min="16" max="16" width="21" style="1" customWidth="1"/>
    <col min="17" max="18" width="21" style="1" hidden="1" customWidth="1"/>
    <col min="19" max="19" width="16.7265625" style="4" hidden="1" customWidth="1"/>
    <col min="20" max="20" width="18.81640625" style="1" hidden="1" customWidth="1"/>
    <col min="21" max="21" width="26.26953125" style="1" hidden="1" customWidth="1"/>
    <col min="22" max="22" width="10.26953125" style="1" hidden="1" customWidth="1"/>
    <col min="23" max="23" width="26.26953125" style="157" hidden="1" customWidth="1"/>
    <col min="24" max="24" width="26.26953125" style="1" hidden="1" customWidth="1"/>
    <col min="25" max="52" width="0" style="1" hidden="1" customWidth="1"/>
    <col min="53" max="16384" width="11.54296875" style="1"/>
  </cols>
  <sheetData>
    <row r="1" spans="1:27" x14ac:dyDescent="0.35">
      <c r="S1" s="153">
        <v>45231</v>
      </c>
      <c r="T1" s="143" t="s">
        <v>204</v>
      </c>
      <c r="U1" s="173" t="s">
        <v>205</v>
      </c>
      <c r="V1" s="1" t="s">
        <v>206</v>
      </c>
    </row>
    <row r="2" spans="1:27" ht="27.5" x14ac:dyDescent="0.35">
      <c r="B2" s="156" t="s">
        <v>207</v>
      </c>
      <c r="C2" s="154"/>
      <c r="S2" s="144">
        <v>1</v>
      </c>
      <c r="U2" s="173" t="s">
        <v>208</v>
      </c>
      <c r="V2" s="235" t="s">
        <v>209</v>
      </c>
    </row>
    <row r="3" spans="1:27" x14ac:dyDescent="0.35">
      <c r="S3" s="152">
        <v>45291</v>
      </c>
      <c r="U3" s="173" t="s">
        <v>210</v>
      </c>
      <c r="V3" s="1" t="s">
        <v>211</v>
      </c>
    </row>
    <row r="4" spans="1:27" ht="53.5" customHeight="1" x14ac:dyDescent="0.35">
      <c r="E4" s="13" t="s">
        <v>93</v>
      </c>
      <c r="F4" s="274" t="str">
        <f>Budget!F4</f>
        <v>Branch name - Polskiego Czerwonego Krzyża</v>
      </c>
      <c r="G4" s="274"/>
      <c r="H4" s="274"/>
      <c r="S4" s="144">
        <v>2</v>
      </c>
      <c r="U4" s="173" t="s">
        <v>212</v>
      </c>
      <c r="V4" s="1" t="s">
        <v>213</v>
      </c>
    </row>
    <row r="5" spans="1:27" ht="21.5" x14ac:dyDescent="0.35">
      <c r="E5" s="14" t="s">
        <v>96</v>
      </c>
      <c r="F5" s="15" t="str">
        <f>Budget!F5</f>
        <v>PCK Employment Project</v>
      </c>
      <c r="G5" s="15"/>
      <c r="H5" s="15"/>
      <c r="I5" s="155"/>
      <c r="K5" s="155"/>
      <c r="N5" s="15"/>
      <c r="S5" s="152">
        <v>45382</v>
      </c>
    </row>
    <row r="6" spans="1:27" ht="21.65" customHeight="1" x14ac:dyDescent="0.35">
      <c r="E6" s="14" t="s">
        <v>99</v>
      </c>
      <c r="F6" s="97" t="str">
        <f>Budget!F6</f>
        <v>01/11/2023 to 31/10/2024</v>
      </c>
      <c r="G6" s="97"/>
      <c r="H6" s="97"/>
      <c r="I6" s="97"/>
      <c r="S6" s="144">
        <v>3</v>
      </c>
    </row>
    <row r="7" spans="1:27" ht="21.65" customHeight="1" x14ac:dyDescent="0.35">
      <c r="E7" s="16" t="s">
        <v>102</v>
      </c>
      <c r="F7" s="203">
        <f>Budget!F7</f>
        <v>0</v>
      </c>
      <c r="I7" s="17"/>
      <c r="K7" s="17"/>
      <c r="N7" s="141"/>
      <c r="S7" s="152">
        <v>45473</v>
      </c>
    </row>
    <row r="8" spans="1:27" ht="24" customHeight="1" x14ac:dyDescent="0.35">
      <c r="E8" s="16" t="s">
        <v>214</v>
      </c>
      <c r="F8" s="203" t="s">
        <v>215</v>
      </c>
      <c r="J8" s="167"/>
      <c r="N8" s="4"/>
      <c r="S8" s="144">
        <v>4</v>
      </c>
    </row>
    <row r="9" spans="1:27" ht="24" customHeight="1" x14ac:dyDescent="0.35">
      <c r="N9" s="4"/>
      <c r="S9" s="152">
        <v>45535</v>
      </c>
    </row>
    <row r="10" spans="1:27" ht="24" customHeight="1" x14ac:dyDescent="0.35">
      <c r="E10" s="16" t="s">
        <v>216</v>
      </c>
      <c r="F10" s="199">
        <v>45231</v>
      </c>
      <c r="N10" s="4"/>
      <c r="S10" s="144">
        <v>5</v>
      </c>
    </row>
    <row r="11" spans="1:27" ht="24" customHeight="1" x14ac:dyDescent="0.35">
      <c r="E11" s="16" t="s">
        <v>217</v>
      </c>
      <c r="F11" s="237"/>
      <c r="I11" s="165">
        <f>SUBTOTAL(9,I14:I403)</f>
        <v>0</v>
      </c>
      <c r="J11" s="166">
        <f>SUBTOTAL(9,J14:J403)</f>
        <v>0</v>
      </c>
      <c r="N11" s="4"/>
      <c r="S11" s="152">
        <v>45596</v>
      </c>
    </row>
    <row r="12" spans="1:27" ht="24" customHeight="1" x14ac:dyDescent="0.35">
      <c r="I12" s="1"/>
      <c r="J12" s="1"/>
      <c r="N12" s="4"/>
    </row>
    <row r="13" spans="1:27" s="148" customFormat="1" ht="60" x14ac:dyDescent="0.35">
      <c r="A13" s="147"/>
      <c r="B13" s="149" t="s">
        <v>218</v>
      </c>
      <c r="C13" s="149" t="s">
        <v>219</v>
      </c>
      <c r="D13" s="149" t="s">
        <v>220</v>
      </c>
      <c r="E13" s="150" t="s">
        <v>221</v>
      </c>
      <c r="F13" s="150" t="s">
        <v>222</v>
      </c>
      <c r="G13" s="150" t="s">
        <v>223</v>
      </c>
      <c r="H13" s="150" t="s">
        <v>224</v>
      </c>
      <c r="I13" s="151" t="s">
        <v>225</v>
      </c>
      <c r="J13" s="151" t="s">
        <v>226</v>
      </c>
      <c r="K13" s="151" t="s">
        <v>227</v>
      </c>
      <c r="L13" s="149" t="s">
        <v>228</v>
      </c>
      <c r="M13" s="147"/>
      <c r="N13" s="150" t="s">
        <v>229</v>
      </c>
      <c r="O13" s="147"/>
      <c r="S13" s="150" t="s">
        <v>230</v>
      </c>
      <c r="V13" s="168" t="s">
        <v>107</v>
      </c>
      <c r="W13" s="169" t="s">
        <v>108</v>
      </c>
      <c r="X13" s="168" t="s">
        <v>231</v>
      </c>
      <c r="Y13" s="171"/>
      <c r="AA13" s="172"/>
    </row>
    <row r="14" spans="1:27" x14ac:dyDescent="0.35">
      <c r="B14" s="238"/>
      <c r="C14" s="238"/>
      <c r="D14" s="239"/>
      <c r="E14" s="240"/>
      <c r="F14" s="240"/>
      <c r="G14" s="240"/>
      <c r="H14" s="240"/>
      <c r="I14" s="241"/>
      <c r="J14" s="241"/>
      <c r="K14" s="238"/>
      <c r="L14" s="239"/>
      <c r="N14" s="240"/>
      <c r="S14" s="146" t="str">
        <f t="shared" ref="S14:S77" si="0">IF($D14&lt;$S$1,$T$1,IF($D14&lt;=$S$3,$S$2,IF($D14&lt;=$S$5,$S$4,IF($D14&lt;=$S$7,$S$6,IF($D14&lt;=$S$9,$S$8,IF($D14&lt;=$S$11,$S$10,$T$1))))))</f>
        <v>out of range</v>
      </c>
      <c r="U14" s="236">
        <f>IF(Budget!B14=Budget!$B$13,Budget!D14,0)</f>
        <v>0</v>
      </c>
      <c r="V14" s="1" t="str">
        <f>Budget!B14</f>
        <v>a</v>
      </c>
      <c r="W14" s="170">
        <f t="shared" ref="W14:W77" si="1">U14</f>
        <v>0</v>
      </c>
      <c r="X14" s="1" t="str">
        <f>IFERROR(INDEX(BudgetLines[Cost],_xlfn.AGGREGATE(15,6,(ROW(BudgetLines[Cost])-ROW(BudgetLines[#Headers]))/(BudgetLines[Cost]&lt;&gt;0),ROWS($X$14:BudgetLines[[#This Row],[Additional]]))),"")</f>
        <v>4.1. VET Conditional cash assistance</v>
      </c>
    </row>
    <row r="15" spans="1:27" x14ac:dyDescent="0.35">
      <c r="B15" s="238"/>
      <c r="C15" s="238"/>
      <c r="D15" s="239"/>
      <c r="E15" s="240"/>
      <c r="F15" s="240"/>
      <c r="G15" s="240"/>
      <c r="H15" s="240"/>
      <c r="I15" s="241"/>
      <c r="J15" s="241"/>
      <c r="K15" s="238"/>
      <c r="L15" s="239"/>
      <c r="N15" s="240"/>
      <c r="S15" s="146" t="str">
        <f t="shared" si="0"/>
        <v>out of range</v>
      </c>
      <c r="U15" s="236">
        <f>IF(Budget!B15=Budget!$B$13,Budget!D15,0)</f>
        <v>0</v>
      </c>
      <c r="V15" s="1">
        <f>Budget!B15</f>
        <v>0</v>
      </c>
      <c r="W15" s="170">
        <f t="shared" si="1"/>
        <v>0</v>
      </c>
      <c r="X15" s="1" t="str">
        <f>IFERROR(INDEX(BudgetLines[Cost],_xlfn.AGGREGATE(15,6,(ROW(BudgetLines[Cost])-ROW(BudgetLines[#Headers]))/(BudgetLines[Cost]&lt;&gt;0),ROWS($X$14:BudgetLines[[#This Row],[Additional]]))),"")</f>
        <v>4.2  TRANSPORT Conditional cash assistance</v>
      </c>
    </row>
    <row r="16" spans="1:27" x14ac:dyDescent="0.35">
      <c r="B16" s="238"/>
      <c r="C16" s="238"/>
      <c r="D16" s="239"/>
      <c r="E16" s="240"/>
      <c r="F16" s="240"/>
      <c r="G16" s="240"/>
      <c r="H16" s="240"/>
      <c r="I16" s="241"/>
      <c r="J16" s="241"/>
      <c r="K16" s="238"/>
      <c r="L16" s="239"/>
      <c r="N16" s="240"/>
      <c r="S16" s="146" t="str">
        <f t="shared" si="0"/>
        <v>out of range</v>
      </c>
      <c r="U16" s="236">
        <f>IF(Budget!B16=Budget!$B$13,Budget!D16,0)</f>
        <v>0</v>
      </c>
      <c r="V16" s="1">
        <f>Budget!B16</f>
        <v>0</v>
      </c>
      <c r="W16" s="170">
        <f t="shared" si="1"/>
        <v>0</v>
      </c>
      <c r="X16" s="1" t="str">
        <f>IFERROR(INDEX(BudgetLines[Cost],_xlfn.AGGREGATE(15,6,(ROW(BudgetLines[Cost])-ROW(BudgetLines[#Headers]))/(BudgetLines[Cost]&lt;&gt;0),ROWS($X$14:BudgetLines[[#This Row],[Additional]]))),"")</f>
        <v>4.3  CARE Conditional cash assistance</v>
      </c>
    </row>
    <row r="17" spans="2:24" x14ac:dyDescent="0.35">
      <c r="B17" s="238"/>
      <c r="C17" s="238"/>
      <c r="D17" s="239"/>
      <c r="E17" s="240"/>
      <c r="F17" s="240"/>
      <c r="G17" s="240"/>
      <c r="H17" s="240"/>
      <c r="I17" s="241"/>
      <c r="J17" s="241"/>
      <c r="K17" s="238"/>
      <c r="L17" s="239"/>
      <c r="N17" s="240"/>
      <c r="S17" s="146" t="str">
        <f t="shared" si="0"/>
        <v>out of range</v>
      </c>
      <c r="U17" s="236">
        <f>IF(Budget!B17=Budget!$B$13,Budget!D17,0)</f>
        <v>0</v>
      </c>
      <c r="V17" s="1">
        <f>Budget!B17</f>
        <v>0</v>
      </c>
      <c r="W17" s="170">
        <f t="shared" si="1"/>
        <v>0</v>
      </c>
      <c r="X17" s="1" t="str">
        <f>IFERROR(INDEX(BudgetLines[Cost],_xlfn.AGGREGATE(15,6,(ROW(BudgetLines[Cost])-ROW(BudgetLines[#Headers]))/(BudgetLines[Cost]&lt;&gt;0),ROWS($X$14:BudgetLines[[#This Row],[Additional]]))),"")</f>
        <v/>
      </c>
    </row>
    <row r="18" spans="2:24" x14ac:dyDescent="0.35">
      <c r="B18" s="238"/>
      <c r="C18" s="238"/>
      <c r="D18" s="239"/>
      <c r="E18" s="240"/>
      <c r="F18" s="240"/>
      <c r="G18" s="240"/>
      <c r="H18" s="240"/>
      <c r="I18" s="241"/>
      <c r="J18" s="241"/>
      <c r="K18" s="238"/>
      <c r="L18" s="239"/>
      <c r="N18" s="240"/>
      <c r="S18" s="146" t="str">
        <f t="shared" si="0"/>
        <v>out of range</v>
      </c>
      <c r="U18" s="236">
        <f>IF(Budget!B18=Budget!$B$13,Budget!D18,0)</f>
        <v>0</v>
      </c>
      <c r="V18" s="1">
        <f>Budget!B18</f>
        <v>0</v>
      </c>
      <c r="W18" s="170">
        <f t="shared" si="1"/>
        <v>0</v>
      </c>
      <c r="X18" s="1" t="str">
        <f>IFERROR(INDEX(BudgetLines[Cost],_xlfn.AGGREGATE(15,6,(ROW(BudgetLines[Cost])-ROW(BudgetLines[#Headers]))/(BudgetLines[Cost]&lt;&gt;0),ROWS($X$14:BudgetLines[[#This Row],[Additional]]))),"")</f>
        <v/>
      </c>
    </row>
    <row r="19" spans="2:24" x14ac:dyDescent="0.35">
      <c r="B19" s="238"/>
      <c r="C19" s="238"/>
      <c r="D19" s="239"/>
      <c r="E19" s="240"/>
      <c r="F19" s="240"/>
      <c r="G19" s="240"/>
      <c r="H19" s="240"/>
      <c r="I19" s="241"/>
      <c r="J19" s="241"/>
      <c r="K19" s="238"/>
      <c r="L19" s="239"/>
      <c r="N19" s="240"/>
      <c r="S19" s="146" t="str">
        <f t="shared" si="0"/>
        <v>out of range</v>
      </c>
      <c r="U19" s="236">
        <f>IF(Budget!B19=Budget!$B$13,Budget!D19,0)</f>
        <v>0</v>
      </c>
      <c r="V19" s="1">
        <f>Budget!B19</f>
        <v>0</v>
      </c>
      <c r="W19" s="170">
        <f t="shared" si="1"/>
        <v>0</v>
      </c>
      <c r="X19" s="1" t="str">
        <f>IFERROR(INDEX(BudgetLines[Cost],_xlfn.AGGREGATE(15,6,(ROW(BudgetLines[Cost])-ROW(BudgetLines[#Headers]))/(BudgetLines[Cost]&lt;&gt;0),ROWS($X$14:BudgetLines[[#This Row],[Additional]]))),"")</f>
        <v/>
      </c>
    </row>
    <row r="20" spans="2:24" x14ac:dyDescent="0.35">
      <c r="B20" s="238"/>
      <c r="C20" s="238"/>
      <c r="D20" s="239"/>
      <c r="E20" s="240"/>
      <c r="F20" s="240"/>
      <c r="G20" s="240"/>
      <c r="H20" s="240"/>
      <c r="I20" s="241"/>
      <c r="J20" s="241"/>
      <c r="K20" s="238"/>
      <c r="L20" s="239"/>
      <c r="N20" s="240"/>
      <c r="S20" s="146" t="str">
        <f t="shared" si="0"/>
        <v>out of range</v>
      </c>
      <c r="U20" s="236">
        <f>IF(Budget!B20=Budget!$B$13,Budget!D20,0)</f>
        <v>0</v>
      </c>
      <c r="V20" s="1">
        <f>Budget!B20</f>
        <v>0</v>
      </c>
      <c r="W20" s="170">
        <f t="shared" si="1"/>
        <v>0</v>
      </c>
      <c r="X20" s="1" t="str">
        <f>IFERROR(INDEX(BudgetLines[Cost],_xlfn.AGGREGATE(15,6,(ROW(BudgetLines[Cost])-ROW(BudgetLines[#Headers]))/(BudgetLines[Cost]&lt;&gt;0),ROWS($X$14:BudgetLines[[#This Row],[Additional]]))),"")</f>
        <v/>
      </c>
    </row>
    <row r="21" spans="2:24" x14ac:dyDescent="0.35">
      <c r="B21" s="238"/>
      <c r="C21" s="238"/>
      <c r="D21" s="239"/>
      <c r="E21" s="240"/>
      <c r="F21" s="240"/>
      <c r="G21" s="240"/>
      <c r="H21" s="240"/>
      <c r="I21" s="241"/>
      <c r="J21" s="241"/>
      <c r="K21" s="238"/>
      <c r="L21" s="239"/>
      <c r="N21" s="240"/>
      <c r="S21" s="146" t="str">
        <f t="shared" si="0"/>
        <v>out of range</v>
      </c>
      <c r="U21" s="236">
        <f>IF(Budget!B21=Budget!$B$13,Budget!D21,0)</f>
        <v>0</v>
      </c>
      <c r="V21" s="1">
        <f>Budget!B21</f>
        <v>0</v>
      </c>
      <c r="W21" s="170">
        <f t="shared" si="1"/>
        <v>0</v>
      </c>
      <c r="X21" s="1" t="str">
        <f>IFERROR(INDEX(BudgetLines[Cost],_xlfn.AGGREGATE(15,6,(ROW(BudgetLines[Cost])-ROW(BudgetLines[#Headers]))/(BudgetLines[Cost]&lt;&gt;0),ROWS($X$14:BudgetLines[[#This Row],[Additional]]))),"")</f>
        <v/>
      </c>
    </row>
    <row r="22" spans="2:24" x14ac:dyDescent="0.35">
      <c r="B22" s="238"/>
      <c r="C22" s="238"/>
      <c r="D22" s="239"/>
      <c r="E22" s="240"/>
      <c r="F22" s="240"/>
      <c r="G22" s="240"/>
      <c r="H22" s="240"/>
      <c r="I22" s="241"/>
      <c r="J22" s="241"/>
      <c r="K22" s="238"/>
      <c r="L22" s="239"/>
      <c r="N22" s="240"/>
      <c r="S22" s="146" t="str">
        <f t="shared" si="0"/>
        <v>out of range</v>
      </c>
      <c r="U22" s="236">
        <f>IF(Budget!B22=Budget!$B$13,Budget!D22,0)</f>
        <v>0</v>
      </c>
      <c r="V22" s="1" t="str">
        <f>Budget!B22</f>
        <v>a</v>
      </c>
      <c r="W22" s="170">
        <f t="shared" si="1"/>
        <v>0</v>
      </c>
      <c r="X22" s="1" t="str">
        <f>IFERROR(INDEX(BudgetLines[Cost],_xlfn.AGGREGATE(15,6,(ROW(BudgetLines[Cost])-ROW(BudgetLines[#Headers]))/(BudgetLines[Cost]&lt;&gt;0),ROWS($X$14:BudgetLines[[#This Row],[Additional]]))),"")</f>
        <v/>
      </c>
    </row>
    <row r="23" spans="2:24" x14ac:dyDescent="0.35">
      <c r="B23" s="238"/>
      <c r="C23" s="238"/>
      <c r="D23" s="239"/>
      <c r="E23" s="240"/>
      <c r="F23" s="240"/>
      <c r="G23" s="240"/>
      <c r="H23" s="240"/>
      <c r="I23" s="241"/>
      <c r="J23" s="241"/>
      <c r="K23" s="238"/>
      <c r="L23" s="239"/>
      <c r="N23" s="240"/>
      <c r="S23" s="146" t="str">
        <f t="shared" si="0"/>
        <v>out of range</v>
      </c>
      <c r="U23" s="236">
        <f>IF(Budget!B23=Budget!$B$13,Budget!D23,0)</f>
        <v>0</v>
      </c>
      <c r="V23" s="1" t="str">
        <f>Budget!B23</f>
        <v>a</v>
      </c>
      <c r="W23" s="170">
        <f t="shared" si="1"/>
        <v>0</v>
      </c>
      <c r="X23" s="1" t="str">
        <f>IFERROR(INDEX(BudgetLines[Cost],_xlfn.AGGREGATE(15,6,(ROW(BudgetLines[Cost])-ROW(BudgetLines[#Headers]))/(BudgetLines[Cost]&lt;&gt;0),ROWS($X$14:BudgetLines[[#This Row],[Additional]]))),"")</f>
        <v/>
      </c>
    </row>
    <row r="24" spans="2:24" x14ac:dyDescent="0.35">
      <c r="B24" s="238"/>
      <c r="C24" s="238"/>
      <c r="D24" s="239"/>
      <c r="E24" s="240"/>
      <c r="F24" s="240"/>
      <c r="G24" s="240"/>
      <c r="H24" s="240"/>
      <c r="I24" s="241"/>
      <c r="J24" s="241"/>
      <c r="K24" s="238"/>
      <c r="L24" s="239"/>
      <c r="N24" s="240"/>
      <c r="S24" s="146" t="str">
        <f t="shared" si="0"/>
        <v>out of range</v>
      </c>
      <c r="U24" s="236">
        <f>IF(Budget!B24=Budget!$B$13,Budget!D24,0)</f>
        <v>0</v>
      </c>
      <c r="V24" s="1">
        <f>Budget!B24</f>
        <v>0</v>
      </c>
      <c r="W24" s="170">
        <f t="shared" si="1"/>
        <v>0</v>
      </c>
      <c r="X24" s="1" t="str">
        <f>IFERROR(INDEX(BudgetLines[Cost],_xlfn.AGGREGATE(15,6,(ROW(BudgetLines[Cost])-ROW(BudgetLines[#Headers]))/(BudgetLines[Cost]&lt;&gt;0),ROWS($X$14:BudgetLines[[#This Row],[Additional]]))),"")</f>
        <v/>
      </c>
    </row>
    <row r="25" spans="2:24" x14ac:dyDescent="0.35">
      <c r="B25" s="238"/>
      <c r="C25" s="238"/>
      <c r="D25" s="239"/>
      <c r="E25" s="240"/>
      <c r="F25" s="240"/>
      <c r="G25" s="240"/>
      <c r="H25" s="240"/>
      <c r="I25" s="241"/>
      <c r="J25" s="241"/>
      <c r="K25" s="238"/>
      <c r="L25" s="239"/>
      <c r="N25" s="240"/>
      <c r="S25" s="146" t="str">
        <f t="shared" si="0"/>
        <v>out of range</v>
      </c>
      <c r="U25" s="236">
        <f>IF(Budget!B25=Budget!$B$13,Budget!D25,0)</f>
        <v>0</v>
      </c>
      <c r="V25" s="1">
        <f>Budget!B25</f>
        <v>0</v>
      </c>
      <c r="W25" s="170">
        <f t="shared" si="1"/>
        <v>0</v>
      </c>
      <c r="X25" s="1" t="str">
        <f>IFERROR(INDEX(BudgetLines[Cost],_xlfn.AGGREGATE(15,6,(ROW(BudgetLines[Cost])-ROW(BudgetLines[#Headers]))/(BudgetLines[Cost]&lt;&gt;0),ROWS($X$14:BudgetLines[[#This Row],[Additional]]))),"")</f>
        <v/>
      </c>
    </row>
    <row r="26" spans="2:24" x14ac:dyDescent="0.35">
      <c r="B26" s="238"/>
      <c r="C26" s="238"/>
      <c r="D26" s="239"/>
      <c r="E26" s="240"/>
      <c r="F26" s="240"/>
      <c r="G26" s="240"/>
      <c r="H26" s="240"/>
      <c r="I26" s="241"/>
      <c r="J26" s="241"/>
      <c r="K26" s="238"/>
      <c r="L26" s="239"/>
      <c r="N26" s="240"/>
      <c r="S26" s="146" t="str">
        <f t="shared" si="0"/>
        <v>out of range</v>
      </c>
      <c r="U26" s="236">
        <f>IF(Budget!B26=Budget!$B$13,Budget!D26,0)</f>
        <v>0</v>
      </c>
      <c r="V26" s="1">
        <f>Budget!B26</f>
        <v>0</v>
      </c>
      <c r="W26" s="170">
        <f t="shared" si="1"/>
        <v>0</v>
      </c>
      <c r="X26" s="1" t="str">
        <f>IFERROR(INDEX(BudgetLines[Cost],_xlfn.AGGREGATE(15,6,(ROW(BudgetLines[Cost])-ROW(BudgetLines[#Headers]))/(BudgetLines[Cost]&lt;&gt;0),ROWS($X$14:BudgetLines[[#This Row],[Additional]]))),"")</f>
        <v/>
      </c>
    </row>
    <row r="27" spans="2:24" x14ac:dyDescent="0.35">
      <c r="B27" s="238"/>
      <c r="C27" s="238"/>
      <c r="D27" s="239"/>
      <c r="E27" s="240"/>
      <c r="F27" s="240"/>
      <c r="G27" s="240"/>
      <c r="H27" s="240"/>
      <c r="I27" s="241"/>
      <c r="J27" s="241"/>
      <c r="K27" s="238"/>
      <c r="L27" s="239"/>
      <c r="N27" s="240"/>
      <c r="S27" s="146" t="str">
        <f t="shared" si="0"/>
        <v>out of range</v>
      </c>
      <c r="U27" s="236">
        <f>IF(Budget!B27=Budget!$B$13,Budget!D27,0)</f>
        <v>0</v>
      </c>
      <c r="V27" s="1">
        <f>Budget!B27</f>
        <v>0</v>
      </c>
      <c r="W27" s="170">
        <f t="shared" si="1"/>
        <v>0</v>
      </c>
      <c r="X27" s="1" t="str">
        <f>IFERROR(INDEX(BudgetLines[Cost],_xlfn.AGGREGATE(15,6,(ROW(BudgetLines[Cost])-ROW(BudgetLines[#Headers]))/(BudgetLines[Cost]&lt;&gt;0),ROWS($X$14:BudgetLines[[#This Row],[Additional]]))),"")</f>
        <v/>
      </c>
    </row>
    <row r="28" spans="2:24" x14ac:dyDescent="0.35">
      <c r="B28" s="238"/>
      <c r="C28" s="238"/>
      <c r="D28" s="239"/>
      <c r="E28" s="240"/>
      <c r="F28" s="240"/>
      <c r="G28" s="240"/>
      <c r="H28" s="240"/>
      <c r="I28" s="241"/>
      <c r="J28" s="241"/>
      <c r="K28" s="238"/>
      <c r="L28" s="239"/>
      <c r="N28" s="240"/>
      <c r="S28" s="146" t="str">
        <f t="shared" si="0"/>
        <v>out of range</v>
      </c>
      <c r="U28" s="236">
        <f>IF(Budget!B28=Budget!$B$13,Budget!D28,0)</f>
        <v>0</v>
      </c>
      <c r="V28" s="1">
        <f>Budget!B28</f>
        <v>0</v>
      </c>
      <c r="W28" s="170">
        <f t="shared" si="1"/>
        <v>0</v>
      </c>
      <c r="X28" s="1" t="str">
        <f>IFERROR(INDEX(BudgetLines[Cost],_xlfn.AGGREGATE(15,6,(ROW(BudgetLines[Cost])-ROW(BudgetLines[#Headers]))/(BudgetLines[Cost]&lt;&gt;0),ROWS($X$14:BudgetLines[[#This Row],[Additional]]))),"")</f>
        <v/>
      </c>
    </row>
    <row r="29" spans="2:24" x14ac:dyDescent="0.35">
      <c r="B29" s="238"/>
      <c r="C29" s="238"/>
      <c r="D29" s="239"/>
      <c r="E29" s="240"/>
      <c r="F29" s="240"/>
      <c r="G29" s="240"/>
      <c r="H29" s="240"/>
      <c r="I29" s="241"/>
      <c r="J29" s="241"/>
      <c r="K29" s="238"/>
      <c r="L29" s="239"/>
      <c r="N29" s="240"/>
      <c r="S29" s="146" t="str">
        <f t="shared" si="0"/>
        <v>out of range</v>
      </c>
      <c r="U29" s="236">
        <f>IF(Budget!B29=Budget!$B$13,Budget!D29,0)</f>
        <v>0</v>
      </c>
      <c r="V29" s="1">
        <f>Budget!B29</f>
        <v>0</v>
      </c>
      <c r="W29" s="170">
        <f t="shared" si="1"/>
        <v>0</v>
      </c>
      <c r="X29" s="1" t="str">
        <f>IFERROR(INDEX(BudgetLines[Cost],_xlfn.AGGREGATE(15,6,(ROW(BudgetLines[Cost])-ROW(BudgetLines[#Headers]))/(BudgetLines[Cost]&lt;&gt;0),ROWS($X$14:BudgetLines[[#This Row],[Additional]]))),"")</f>
        <v/>
      </c>
    </row>
    <row r="30" spans="2:24" x14ac:dyDescent="0.35">
      <c r="B30" s="238"/>
      <c r="C30" s="238"/>
      <c r="D30" s="239"/>
      <c r="E30" s="240"/>
      <c r="F30" s="240"/>
      <c r="G30" s="240"/>
      <c r="H30" s="240"/>
      <c r="I30" s="241"/>
      <c r="J30" s="241"/>
      <c r="K30" s="238"/>
      <c r="L30" s="239"/>
      <c r="N30" s="240"/>
      <c r="S30" s="146" t="str">
        <f t="shared" si="0"/>
        <v>out of range</v>
      </c>
      <c r="U30" s="236">
        <f>IF(Budget!B30=Budget!$B$13,Budget!D30,0)</f>
        <v>0</v>
      </c>
      <c r="V30" s="1">
        <f>Budget!B30</f>
        <v>0</v>
      </c>
      <c r="W30" s="170">
        <f t="shared" si="1"/>
        <v>0</v>
      </c>
      <c r="X30" s="1" t="str">
        <f>IFERROR(INDEX(BudgetLines[Cost],_xlfn.AGGREGATE(15,6,(ROW(BudgetLines[Cost])-ROW(BudgetLines[#Headers]))/(BudgetLines[Cost]&lt;&gt;0),ROWS($X$14:BudgetLines[[#This Row],[Additional]]))),"")</f>
        <v/>
      </c>
    </row>
    <row r="31" spans="2:24" x14ac:dyDescent="0.35">
      <c r="B31" s="238"/>
      <c r="C31" s="238"/>
      <c r="D31" s="239"/>
      <c r="E31" s="240"/>
      <c r="F31" s="240"/>
      <c r="G31" s="240"/>
      <c r="H31" s="240"/>
      <c r="I31" s="241"/>
      <c r="J31" s="241"/>
      <c r="K31" s="238"/>
      <c r="L31" s="239"/>
      <c r="N31" s="240"/>
      <c r="S31" s="146" t="str">
        <f t="shared" si="0"/>
        <v>out of range</v>
      </c>
      <c r="U31" s="236">
        <f>IF(Budget!B31=Budget!$B$13,Budget!D31,0)</f>
        <v>0</v>
      </c>
      <c r="V31" s="1">
        <f>Budget!B31</f>
        <v>0</v>
      </c>
      <c r="W31" s="170">
        <f t="shared" si="1"/>
        <v>0</v>
      </c>
      <c r="X31" s="1" t="str">
        <f>IFERROR(INDEX(BudgetLines[Cost],_xlfn.AGGREGATE(15,6,(ROW(BudgetLines[Cost])-ROW(BudgetLines[#Headers]))/(BudgetLines[Cost]&lt;&gt;0),ROWS($X$14:BudgetLines[[#This Row],[Additional]]))),"")</f>
        <v/>
      </c>
    </row>
    <row r="32" spans="2:24" x14ac:dyDescent="0.35">
      <c r="B32" s="238"/>
      <c r="C32" s="238"/>
      <c r="D32" s="239"/>
      <c r="E32" s="240"/>
      <c r="F32" s="240"/>
      <c r="G32" s="240"/>
      <c r="H32" s="240"/>
      <c r="I32" s="241"/>
      <c r="J32" s="241"/>
      <c r="K32" s="238"/>
      <c r="L32" s="239"/>
      <c r="N32" s="240"/>
      <c r="S32" s="146" t="str">
        <f t="shared" si="0"/>
        <v>out of range</v>
      </c>
      <c r="U32" s="236">
        <f>IF(Budget!B32=Budget!$B$13,Budget!D32,0)</f>
        <v>0</v>
      </c>
      <c r="V32" s="1">
        <f>Budget!B32</f>
        <v>0</v>
      </c>
      <c r="W32" s="170">
        <f t="shared" si="1"/>
        <v>0</v>
      </c>
      <c r="X32" s="1" t="str">
        <f>IFERROR(INDEX(BudgetLines[Cost],_xlfn.AGGREGATE(15,6,(ROW(BudgetLines[Cost])-ROW(BudgetLines[#Headers]))/(BudgetLines[Cost]&lt;&gt;0),ROWS($X$14:BudgetLines[[#This Row],[Additional]]))),"")</f>
        <v/>
      </c>
    </row>
    <row r="33" spans="2:24" x14ac:dyDescent="0.35">
      <c r="B33" s="238"/>
      <c r="C33" s="238"/>
      <c r="D33" s="239"/>
      <c r="E33" s="240"/>
      <c r="F33" s="240"/>
      <c r="G33" s="240"/>
      <c r="H33" s="240"/>
      <c r="I33" s="241"/>
      <c r="J33" s="241"/>
      <c r="K33" s="238"/>
      <c r="L33" s="239"/>
      <c r="N33" s="240"/>
      <c r="S33" s="146" t="str">
        <f t="shared" si="0"/>
        <v>out of range</v>
      </c>
      <c r="U33" s="236">
        <f>IF(Budget!B33=Budget!$B$13,Budget!D33,0)</f>
        <v>0</v>
      </c>
      <c r="V33" s="1">
        <f>Budget!B33</f>
        <v>0</v>
      </c>
      <c r="W33" s="170">
        <f t="shared" si="1"/>
        <v>0</v>
      </c>
      <c r="X33" s="1" t="str">
        <f>IFERROR(INDEX(BudgetLines[Cost],_xlfn.AGGREGATE(15,6,(ROW(BudgetLines[Cost])-ROW(BudgetLines[#Headers]))/(BudgetLines[Cost]&lt;&gt;0),ROWS($X$14:BudgetLines[[#This Row],[Additional]]))),"")</f>
        <v/>
      </c>
    </row>
    <row r="34" spans="2:24" x14ac:dyDescent="0.35">
      <c r="B34" s="238"/>
      <c r="C34" s="238"/>
      <c r="D34" s="239"/>
      <c r="E34" s="240"/>
      <c r="F34" s="240"/>
      <c r="G34" s="240"/>
      <c r="H34" s="240"/>
      <c r="I34" s="241"/>
      <c r="J34" s="241"/>
      <c r="K34" s="238"/>
      <c r="L34" s="239"/>
      <c r="N34" s="240"/>
      <c r="S34" s="146" t="str">
        <f t="shared" si="0"/>
        <v>out of range</v>
      </c>
      <c r="U34" s="236">
        <f>IF(Budget!B34=Budget!$B$13,Budget!D34,0)</f>
        <v>0</v>
      </c>
      <c r="V34" s="1">
        <f>Budget!B34</f>
        <v>0</v>
      </c>
      <c r="W34" s="170">
        <f t="shared" si="1"/>
        <v>0</v>
      </c>
      <c r="X34" s="1" t="str">
        <f>IFERROR(INDEX(BudgetLines[Cost],_xlfn.AGGREGATE(15,6,(ROW(BudgetLines[Cost])-ROW(BudgetLines[#Headers]))/(BudgetLines[Cost]&lt;&gt;0),ROWS($X$14:BudgetLines[[#This Row],[Additional]]))),"")</f>
        <v/>
      </c>
    </row>
    <row r="35" spans="2:24" x14ac:dyDescent="0.35">
      <c r="B35" s="238"/>
      <c r="C35" s="238"/>
      <c r="D35" s="239"/>
      <c r="E35" s="240"/>
      <c r="F35" s="240"/>
      <c r="G35" s="240"/>
      <c r="H35" s="240"/>
      <c r="I35" s="241"/>
      <c r="J35" s="241"/>
      <c r="K35" s="238"/>
      <c r="L35" s="239"/>
      <c r="N35" s="240"/>
      <c r="S35" s="146" t="str">
        <f t="shared" si="0"/>
        <v>out of range</v>
      </c>
      <c r="U35" s="236">
        <f>IF(Budget!B35=Budget!$B$13,Budget!D35,0)</f>
        <v>0</v>
      </c>
      <c r="V35" s="1">
        <f>Budget!B35</f>
        <v>0</v>
      </c>
      <c r="W35" s="170">
        <f t="shared" si="1"/>
        <v>0</v>
      </c>
      <c r="X35" s="1" t="str">
        <f>IFERROR(INDEX(BudgetLines[Cost],_xlfn.AGGREGATE(15,6,(ROW(BudgetLines[Cost])-ROW(BudgetLines[#Headers]))/(BudgetLines[Cost]&lt;&gt;0),ROWS($X$14:BudgetLines[[#This Row],[Additional]]))),"")</f>
        <v/>
      </c>
    </row>
    <row r="36" spans="2:24" x14ac:dyDescent="0.35">
      <c r="B36" s="238"/>
      <c r="C36" s="238"/>
      <c r="D36" s="239"/>
      <c r="E36" s="240"/>
      <c r="F36" s="240"/>
      <c r="G36" s="240"/>
      <c r="H36" s="240"/>
      <c r="I36" s="241"/>
      <c r="J36" s="241"/>
      <c r="K36" s="238"/>
      <c r="L36" s="239"/>
      <c r="N36" s="240"/>
      <c r="S36" s="146" t="str">
        <f t="shared" si="0"/>
        <v>out of range</v>
      </c>
      <c r="U36" s="236">
        <f>IF(Budget!B36=Budget!$B$13,Budget!D36,0)</f>
        <v>0</v>
      </c>
      <c r="V36" s="1">
        <f>Budget!B36</f>
        <v>0</v>
      </c>
      <c r="W36" s="170">
        <f t="shared" si="1"/>
        <v>0</v>
      </c>
      <c r="X36" s="1" t="str">
        <f>IFERROR(INDEX(BudgetLines[Cost],_xlfn.AGGREGATE(15,6,(ROW(BudgetLines[Cost])-ROW(BudgetLines[#Headers]))/(BudgetLines[Cost]&lt;&gt;0),ROWS($X$14:BudgetLines[[#This Row],[Additional]]))),"")</f>
        <v/>
      </c>
    </row>
    <row r="37" spans="2:24" x14ac:dyDescent="0.35">
      <c r="B37" s="238"/>
      <c r="C37" s="238"/>
      <c r="D37" s="239"/>
      <c r="E37" s="240"/>
      <c r="F37" s="240"/>
      <c r="G37" s="240"/>
      <c r="H37" s="240"/>
      <c r="I37" s="241"/>
      <c r="J37" s="241"/>
      <c r="K37" s="238"/>
      <c r="L37" s="239"/>
      <c r="N37" s="240"/>
      <c r="S37" s="146" t="str">
        <f t="shared" si="0"/>
        <v>out of range</v>
      </c>
      <c r="U37" s="236">
        <f>IF(Budget!B37=Budget!$B$13,Budget!D37,0)</f>
        <v>0</v>
      </c>
      <c r="V37" s="1">
        <f>Budget!B37</f>
        <v>0</v>
      </c>
      <c r="W37" s="170">
        <f t="shared" si="1"/>
        <v>0</v>
      </c>
      <c r="X37" s="1" t="str">
        <f>IFERROR(INDEX(BudgetLines[Cost],_xlfn.AGGREGATE(15,6,(ROW(BudgetLines[Cost])-ROW(BudgetLines[#Headers]))/(BudgetLines[Cost]&lt;&gt;0),ROWS($X$14:BudgetLines[[#This Row],[Additional]]))),"")</f>
        <v/>
      </c>
    </row>
    <row r="38" spans="2:24" x14ac:dyDescent="0.35">
      <c r="B38" s="238"/>
      <c r="C38" s="238"/>
      <c r="D38" s="239"/>
      <c r="E38" s="240"/>
      <c r="F38" s="240"/>
      <c r="G38" s="240"/>
      <c r="H38" s="240"/>
      <c r="I38" s="241"/>
      <c r="J38" s="241"/>
      <c r="K38" s="238"/>
      <c r="L38" s="239"/>
      <c r="N38" s="240"/>
      <c r="S38" s="146" t="str">
        <f t="shared" si="0"/>
        <v>out of range</v>
      </c>
      <c r="U38" s="236">
        <f>IF(Budget!B38=Budget!$B$13,Budget!D38,0)</f>
        <v>0</v>
      </c>
      <c r="V38" s="1">
        <f>Budget!B38</f>
        <v>0</v>
      </c>
      <c r="W38" s="170">
        <f t="shared" si="1"/>
        <v>0</v>
      </c>
      <c r="X38" s="1" t="str">
        <f>IFERROR(INDEX(BudgetLines[Cost],_xlfn.AGGREGATE(15,6,(ROW(BudgetLines[Cost])-ROW(BudgetLines[#Headers]))/(BudgetLines[Cost]&lt;&gt;0),ROWS($X$14:BudgetLines[[#This Row],[Additional]]))),"")</f>
        <v/>
      </c>
    </row>
    <row r="39" spans="2:24" x14ac:dyDescent="0.35">
      <c r="B39" s="238"/>
      <c r="C39" s="238"/>
      <c r="D39" s="239"/>
      <c r="E39" s="240"/>
      <c r="F39" s="240"/>
      <c r="G39" s="240"/>
      <c r="H39" s="240"/>
      <c r="I39" s="241"/>
      <c r="J39" s="241"/>
      <c r="K39" s="238"/>
      <c r="L39" s="239"/>
      <c r="N39" s="240"/>
      <c r="S39" s="146" t="str">
        <f t="shared" si="0"/>
        <v>out of range</v>
      </c>
      <c r="U39" s="236">
        <f>IF(Budget!B39=Budget!$B$13,Budget!D39,0)</f>
        <v>0</v>
      </c>
      <c r="V39" s="1" t="str">
        <f>Budget!B39</f>
        <v>a</v>
      </c>
      <c r="W39" s="170">
        <f t="shared" si="1"/>
        <v>0</v>
      </c>
      <c r="X39" s="1" t="str">
        <f>IFERROR(INDEX(BudgetLines[Cost],_xlfn.AGGREGATE(15,6,(ROW(BudgetLines[Cost])-ROW(BudgetLines[#Headers]))/(BudgetLines[Cost]&lt;&gt;0),ROWS($X$14:BudgetLines[[#This Row],[Additional]]))),"")</f>
        <v/>
      </c>
    </row>
    <row r="40" spans="2:24" x14ac:dyDescent="0.35">
      <c r="B40" s="238"/>
      <c r="C40" s="238"/>
      <c r="D40" s="239"/>
      <c r="E40" s="240"/>
      <c r="F40" s="240"/>
      <c r="G40" s="240"/>
      <c r="H40" s="240"/>
      <c r="I40" s="241"/>
      <c r="J40" s="241"/>
      <c r="K40" s="238"/>
      <c r="L40" s="239"/>
      <c r="N40" s="240"/>
      <c r="S40" s="146" t="str">
        <f t="shared" si="0"/>
        <v>out of range</v>
      </c>
      <c r="U40" s="236">
        <f>IF(Budget!B40=Budget!$B$13,Budget!D40,0)</f>
        <v>0</v>
      </c>
      <c r="V40" s="1" t="str">
        <f>Budget!B40</f>
        <v>a</v>
      </c>
      <c r="W40" s="170">
        <f t="shared" si="1"/>
        <v>0</v>
      </c>
      <c r="X40" s="1" t="str">
        <f>IFERROR(INDEX(BudgetLines[Cost],_xlfn.AGGREGATE(15,6,(ROW(BudgetLines[Cost])-ROW(BudgetLines[#Headers]))/(BudgetLines[Cost]&lt;&gt;0),ROWS($X$14:BudgetLines[[#This Row],[Additional]]))),"")</f>
        <v/>
      </c>
    </row>
    <row r="41" spans="2:24" x14ac:dyDescent="0.35">
      <c r="B41" s="238"/>
      <c r="C41" s="238"/>
      <c r="D41" s="239"/>
      <c r="E41" s="240"/>
      <c r="F41" s="240"/>
      <c r="G41" s="240"/>
      <c r="H41" s="240"/>
      <c r="I41" s="241"/>
      <c r="J41" s="241"/>
      <c r="K41" s="238"/>
      <c r="L41" s="239"/>
      <c r="N41" s="240"/>
      <c r="S41" s="146" t="str">
        <f t="shared" si="0"/>
        <v>out of range</v>
      </c>
      <c r="U41" s="236">
        <f>IF(Budget!B41=Budget!$B$13,Budget!D41,0)</f>
        <v>0</v>
      </c>
      <c r="V41" s="1">
        <f>Budget!B41</f>
        <v>0</v>
      </c>
      <c r="W41" s="170">
        <f t="shared" si="1"/>
        <v>0</v>
      </c>
      <c r="X41" s="1" t="str">
        <f>IFERROR(INDEX(BudgetLines[Cost],_xlfn.AGGREGATE(15,6,(ROW(BudgetLines[Cost])-ROW(BudgetLines[#Headers]))/(BudgetLines[Cost]&lt;&gt;0),ROWS($X$14:BudgetLines[[#This Row],[Additional]]))),"")</f>
        <v/>
      </c>
    </row>
    <row r="42" spans="2:24" x14ac:dyDescent="0.35">
      <c r="B42" s="238"/>
      <c r="C42" s="238"/>
      <c r="D42" s="239"/>
      <c r="E42" s="240"/>
      <c r="F42" s="240"/>
      <c r="G42" s="240"/>
      <c r="H42" s="240"/>
      <c r="I42" s="241"/>
      <c r="J42" s="241"/>
      <c r="K42" s="238"/>
      <c r="L42" s="239"/>
      <c r="N42" s="240"/>
      <c r="S42" s="146" t="str">
        <f t="shared" si="0"/>
        <v>out of range</v>
      </c>
      <c r="U42" s="236">
        <f>IF(Budget!B42=Budget!$B$13,Budget!D42,0)</f>
        <v>0</v>
      </c>
      <c r="V42" s="1">
        <f>Budget!B42</f>
        <v>0</v>
      </c>
      <c r="W42" s="170">
        <f t="shared" si="1"/>
        <v>0</v>
      </c>
      <c r="X42" s="1" t="str">
        <f>IFERROR(INDEX(BudgetLines[Cost],_xlfn.AGGREGATE(15,6,(ROW(BudgetLines[Cost])-ROW(BudgetLines[#Headers]))/(BudgetLines[Cost]&lt;&gt;0),ROWS($X$14:BudgetLines[[#This Row],[Additional]]))),"")</f>
        <v/>
      </c>
    </row>
    <row r="43" spans="2:24" x14ac:dyDescent="0.35">
      <c r="B43" s="238"/>
      <c r="C43" s="238"/>
      <c r="D43" s="239"/>
      <c r="E43" s="240"/>
      <c r="F43" s="240"/>
      <c r="G43" s="240"/>
      <c r="H43" s="240"/>
      <c r="I43" s="241"/>
      <c r="J43" s="241"/>
      <c r="K43" s="238"/>
      <c r="L43" s="239"/>
      <c r="N43" s="240"/>
      <c r="S43" s="146" t="str">
        <f t="shared" si="0"/>
        <v>out of range</v>
      </c>
      <c r="U43" s="236">
        <f>IF(Budget!B43=Budget!$B$13,Budget!D43,0)</f>
        <v>0</v>
      </c>
      <c r="V43" s="1">
        <f>Budget!B43</f>
        <v>0</v>
      </c>
      <c r="W43" s="170">
        <f t="shared" si="1"/>
        <v>0</v>
      </c>
      <c r="X43" s="1" t="str">
        <f>IFERROR(INDEX(BudgetLines[Cost],_xlfn.AGGREGATE(15,6,(ROW(BudgetLines[Cost])-ROW(BudgetLines[#Headers]))/(BudgetLines[Cost]&lt;&gt;0),ROWS($X$14:BudgetLines[[#This Row],[Additional]]))),"")</f>
        <v/>
      </c>
    </row>
    <row r="44" spans="2:24" x14ac:dyDescent="0.35">
      <c r="B44" s="238"/>
      <c r="C44" s="238"/>
      <c r="D44" s="239"/>
      <c r="E44" s="240"/>
      <c r="F44" s="240"/>
      <c r="G44" s="240"/>
      <c r="H44" s="240"/>
      <c r="I44" s="241"/>
      <c r="J44" s="241"/>
      <c r="K44" s="238"/>
      <c r="L44" s="239"/>
      <c r="N44" s="240"/>
      <c r="S44" s="146" t="str">
        <f t="shared" si="0"/>
        <v>out of range</v>
      </c>
      <c r="U44" s="236">
        <f>IF(Budget!B44=Budget!$B$13,Budget!D44,0)</f>
        <v>0</v>
      </c>
      <c r="V44" s="1">
        <f>Budget!B44</f>
        <v>0</v>
      </c>
      <c r="W44" s="170">
        <f t="shared" si="1"/>
        <v>0</v>
      </c>
      <c r="X44" s="1" t="str">
        <f>IFERROR(INDEX(BudgetLines[Cost],_xlfn.AGGREGATE(15,6,(ROW(BudgetLines[Cost])-ROW(BudgetLines[#Headers]))/(BudgetLines[Cost]&lt;&gt;0),ROWS($X$14:BudgetLines[[#This Row],[Additional]]))),"")</f>
        <v/>
      </c>
    </row>
    <row r="45" spans="2:24" x14ac:dyDescent="0.35">
      <c r="B45" s="238"/>
      <c r="C45" s="238"/>
      <c r="D45" s="239"/>
      <c r="E45" s="240"/>
      <c r="F45" s="240"/>
      <c r="G45" s="240"/>
      <c r="H45" s="240"/>
      <c r="I45" s="241"/>
      <c r="J45" s="241"/>
      <c r="K45" s="238"/>
      <c r="L45" s="239"/>
      <c r="N45" s="240"/>
      <c r="S45" s="146" t="str">
        <f t="shared" si="0"/>
        <v>out of range</v>
      </c>
      <c r="U45" s="236">
        <f>IF(Budget!B45=Budget!$B$13,Budget!D45,0)</f>
        <v>0</v>
      </c>
      <c r="V45" s="1">
        <f>Budget!B45</f>
        <v>0</v>
      </c>
      <c r="W45" s="170">
        <f t="shared" si="1"/>
        <v>0</v>
      </c>
      <c r="X45" s="1" t="str">
        <f>IFERROR(INDEX(BudgetLines[Cost],_xlfn.AGGREGATE(15,6,(ROW(BudgetLines[Cost])-ROW(BudgetLines[#Headers]))/(BudgetLines[Cost]&lt;&gt;0),ROWS($X$14:BudgetLines[[#This Row],[Additional]]))),"")</f>
        <v/>
      </c>
    </row>
    <row r="46" spans="2:24" x14ac:dyDescent="0.35">
      <c r="B46" s="238"/>
      <c r="C46" s="238"/>
      <c r="D46" s="239"/>
      <c r="E46" s="240"/>
      <c r="F46" s="240"/>
      <c r="G46" s="240"/>
      <c r="H46" s="240"/>
      <c r="I46" s="241"/>
      <c r="J46" s="241"/>
      <c r="K46" s="238"/>
      <c r="L46" s="239"/>
      <c r="N46" s="240"/>
      <c r="S46" s="146" t="str">
        <f t="shared" si="0"/>
        <v>out of range</v>
      </c>
      <c r="U46" s="236">
        <f>IF(Budget!B46=Budget!$B$13,Budget!D46,0)</f>
        <v>0</v>
      </c>
      <c r="V46" s="1">
        <f>Budget!B46</f>
        <v>0</v>
      </c>
      <c r="W46" s="170">
        <f t="shared" si="1"/>
        <v>0</v>
      </c>
      <c r="X46" s="1" t="str">
        <f>IFERROR(INDEX(BudgetLines[Cost],_xlfn.AGGREGATE(15,6,(ROW(BudgetLines[Cost])-ROW(BudgetLines[#Headers]))/(BudgetLines[Cost]&lt;&gt;0),ROWS($X$14:BudgetLines[[#This Row],[Additional]]))),"")</f>
        <v/>
      </c>
    </row>
    <row r="47" spans="2:24" x14ac:dyDescent="0.35">
      <c r="B47" s="238"/>
      <c r="C47" s="238"/>
      <c r="D47" s="239"/>
      <c r="E47" s="240"/>
      <c r="F47" s="240"/>
      <c r="G47" s="240"/>
      <c r="H47" s="240"/>
      <c r="I47" s="241"/>
      <c r="J47" s="241"/>
      <c r="K47" s="238"/>
      <c r="L47" s="239"/>
      <c r="N47" s="240"/>
      <c r="S47" s="146" t="str">
        <f t="shared" si="0"/>
        <v>out of range</v>
      </c>
      <c r="U47" s="236">
        <f>IF(Budget!B47=Budget!$B$13,Budget!D47,0)</f>
        <v>0</v>
      </c>
      <c r="V47" s="1">
        <f>Budget!B47</f>
        <v>0</v>
      </c>
      <c r="W47" s="170">
        <f t="shared" si="1"/>
        <v>0</v>
      </c>
      <c r="X47" s="1" t="str">
        <f>IFERROR(INDEX(BudgetLines[Cost],_xlfn.AGGREGATE(15,6,(ROW(BudgetLines[Cost])-ROW(BudgetLines[#Headers]))/(BudgetLines[Cost]&lt;&gt;0),ROWS($X$14:BudgetLines[[#This Row],[Additional]]))),"")</f>
        <v/>
      </c>
    </row>
    <row r="48" spans="2:24" x14ac:dyDescent="0.35">
      <c r="B48" s="238"/>
      <c r="C48" s="238"/>
      <c r="D48" s="239"/>
      <c r="E48" s="240"/>
      <c r="F48" s="240"/>
      <c r="G48" s="240"/>
      <c r="H48" s="240"/>
      <c r="I48" s="241"/>
      <c r="J48" s="241"/>
      <c r="K48" s="238"/>
      <c r="L48" s="239"/>
      <c r="N48" s="240"/>
      <c r="S48" s="146" t="str">
        <f t="shared" si="0"/>
        <v>out of range</v>
      </c>
      <c r="U48" s="236">
        <f>IF(Budget!B48=Budget!$B$13,Budget!D48,0)</f>
        <v>0</v>
      </c>
      <c r="V48" s="1">
        <f>Budget!B48</f>
        <v>0</v>
      </c>
      <c r="W48" s="170">
        <f t="shared" si="1"/>
        <v>0</v>
      </c>
      <c r="X48" s="1" t="str">
        <f>IFERROR(INDEX(BudgetLines[Cost],_xlfn.AGGREGATE(15,6,(ROW(BudgetLines[Cost])-ROW(BudgetLines[#Headers]))/(BudgetLines[Cost]&lt;&gt;0),ROWS($X$14:BudgetLines[[#This Row],[Additional]]))),"")</f>
        <v/>
      </c>
    </row>
    <row r="49" spans="2:24" x14ac:dyDescent="0.35">
      <c r="B49" s="238"/>
      <c r="C49" s="238"/>
      <c r="D49" s="239"/>
      <c r="E49" s="240"/>
      <c r="F49" s="240"/>
      <c r="G49" s="240"/>
      <c r="H49" s="240"/>
      <c r="I49" s="241"/>
      <c r="J49" s="241"/>
      <c r="K49" s="238"/>
      <c r="L49" s="239"/>
      <c r="N49" s="240"/>
      <c r="S49" s="146" t="str">
        <f t="shared" si="0"/>
        <v>out of range</v>
      </c>
      <c r="U49" s="236">
        <f>IF(Budget!B49=Budget!$B$13,Budget!D49,0)</f>
        <v>0</v>
      </c>
      <c r="V49" s="1">
        <f>Budget!B49</f>
        <v>0</v>
      </c>
      <c r="W49" s="170">
        <f t="shared" si="1"/>
        <v>0</v>
      </c>
      <c r="X49" s="1" t="str">
        <f>IFERROR(INDEX(BudgetLines[Cost],_xlfn.AGGREGATE(15,6,(ROW(BudgetLines[Cost])-ROW(BudgetLines[#Headers]))/(BudgetLines[Cost]&lt;&gt;0),ROWS($X$14:BudgetLines[[#This Row],[Additional]]))),"")</f>
        <v/>
      </c>
    </row>
    <row r="50" spans="2:24" x14ac:dyDescent="0.35">
      <c r="B50" s="238"/>
      <c r="C50" s="238"/>
      <c r="D50" s="239"/>
      <c r="E50" s="240"/>
      <c r="F50" s="240"/>
      <c r="G50" s="240"/>
      <c r="H50" s="240"/>
      <c r="I50" s="241"/>
      <c r="J50" s="241"/>
      <c r="K50" s="238"/>
      <c r="L50" s="239"/>
      <c r="N50" s="240"/>
      <c r="S50" s="146" t="str">
        <f t="shared" si="0"/>
        <v>out of range</v>
      </c>
      <c r="U50" s="236">
        <f>IF(Budget!B50=Budget!$B$13,Budget!D50,0)</f>
        <v>0</v>
      </c>
      <c r="V50" s="1">
        <f>Budget!B50</f>
        <v>0</v>
      </c>
      <c r="W50" s="170">
        <f t="shared" si="1"/>
        <v>0</v>
      </c>
      <c r="X50" s="1" t="str">
        <f>IFERROR(INDEX(BudgetLines[Cost],_xlfn.AGGREGATE(15,6,(ROW(BudgetLines[Cost])-ROW(BudgetLines[#Headers]))/(BudgetLines[Cost]&lt;&gt;0),ROWS($X$14:BudgetLines[[#This Row],[Additional]]))),"")</f>
        <v/>
      </c>
    </row>
    <row r="51" spans="2:24" x14ac:dyDescent="0.35">
      <c r="B51" s="238"/>
      <c r="C51" s="238"/>
      <c r="D51" s="239"/>
      <c r="E51" s="240"/>
      <c r="F51" s="240"/>
      <c r="G51" s="240"/>
      <c r="H51" s="240"/>
      <c r="I51" s="241"/>
      <c r="J51" s="241"/>
      <c r="K51" s="238"/>
      <c r="L51" s="239"/>
      <c r="N51" s="240"/>
      <c r="S51" s="146" t="str">
        <f t="shared" si="0"/>
        <v>out of range</v>
      </c>
      <c r="U51" s="236">
        <f>IF(Budget!B51=Budget!$B$13,Budget!D51,0)</f>
        <v>0</v>
      </c>
      <c r="V51" s="1">
        <f>Budget!B51</f>
        <v>0</v>
      </c>
      <c r="W51" s="170">
        <f t="shared" si="1"/>
        <v>0</v>
      </c>
      <c r="X51" s="1" t="str">
        <f>IFERROR(INDEX(BudgetLines[Cost],_xlfn.AGGREGATE(15,6,(ROW(BudgetLines[Cost])-ROW(BudgetLines[#Headers]))/(BudgetLines[Cost]&lt;&gt;0),ROWS($X$14:BudgetLines[[#This Row],[Additional]]))),"")</f>
        <v/>
      </c>
    </row>
    <row r="52" spans="2:24" x14ac:dyDescent="0.35">
      <c r="B52" s="238"/>
      <c r="C52" s="238"/>
      <c r="D52" s="239"/>
      <c r="E52" s="240"/>
      <c r="F52" s="240"/>
      <c r="G52" s="240"/>
      <c r="H52" s="240"/>
      <c r="I52" s="241"/>
      <c r="J52" s="241"/>
      <c r="K52" s="238"/>
      <c r="L52" s="239"/>
      <c r="N52" s="240"/>
      <c r="S52" s="146" t="str">
        <f t="shared" si="0"/>
        <v>out of range</v>
      </c>
      <c r="U52" s="236">
        <f>IF(Budget!B52=Budget!$B$13,Budget!D52,0)</f>
        <v>0</v>
      </c>
      <c r="V52" s="1">
        <f>Budget!B52</f>
        <v>0</v>
      </c>
      <c r="W52" s="170">
        <f t="shared" si="1"/>
        <v>0</v>
      </c>
      <c r="X52" s="1" t="str">
        <f>IFERROR(INDEX(BudgetLines[Cost],_xlfn.AGGREGATE(15,6,(ROW(BudgetLines[Cost])-ROW(BudgetLines[#Headers]))/(BudgetLines[Cost]&lt;&gt;0),ROWS($X$14:BudgetLines[[#This Row],[Additional]]))),"")</f>
        <v/>
      </c>
    </row>
    <row r="53" spans="2:24" x14ac:dyDescent="0.35">
      <c r="B53" s="238"/>
      <c r="C53" s="238"/>
      <c r="D53" s="239"/>
      <c r="E53" s="240"/>
      <c r="F53" s="240"/>
      <c r="G53" s="240"/>
      <c r="H53" s="240"/>
      <c r="I53" s="241"/>
      <c r="J53" s="241"/>
      <c r="K53" s="238"/>
      <c r="L53" s="239"/>
      <c r="N53" s="240"/>
      <c r="S53" s="146" t="str">
        <f t="shared" si="0"/>
        <v>out of range</v>
      </c>
      <c r="U53" s="236">
        <f>IF(Budget!B53=Budget!$B$13,Budget!D53,0)</f>
        <v>0</v>
      </c>
      <c r="V53" s="1">
        <f>Budget!B53</f>
        <v>0</v>
      </c>
      <c r="W53" s="170">
        <f t="shared" si="1"/>
        <v>0</v>
      </c>
      <c r="X53" s="1" t="str">
        <f>IFERROR(INDEX(BudgetLines[Cost],_xlfn.AGGREGATE(15,6,(ROW(BudgetLines[Cost])-ROW(BudgetLines[#Headers]))/(BudgetLines[Cost]&lt;&gt;0),ROWS($X$14:BudgetLines[[#This Row],[Additional]]))),"")</f>
        <v/>
      </c>
    </row>
    <row r="54" spans="2:24" x14ac:dyDescent="0.35">
      <c r="B54" s="238"/>
      <c r="C54" s="238"/>
      <c r="D54" s="239"/>
      <c r="E54" s="240"/>
      <c r="F54" s="240"/>
      <c r="G54" s="240"/>
      <c r="H54" s="240"/>
      <c r="I54" s="241"/>
      <c r="J54" s="241"/>
      <c r="K54" s="238"/>
      <c r="L54" s="239"/>
      <c r="N54" s="240"/>
      <c r="S54" s="146" t="str">
        <f t="shared" si="0"/>
        <v>out of range</v>
      </c>
      <c r="U54" s="236">
        <f>IF(Budget!B54=Budget!$B$13,Budget!D54,0)</f>
        <v>0</v>
      </c>
      <c r="V54" s="1">
        <f>Budget!B54</f>
        <v>0</v>
      </c>
      <c r="W54" s="170">
        <f t="shared" si="1"/>
        <v>0</v>
      </c>
      <c r="X54" s="1" t="str">
        <f>IFERROR(INDEX(BudgetLines[Cost],_xlfn.AGGREGATE(15,6,(ROW(BudgetLines[Cost])-ROW(BudgetLines[#Headers]))/(BudgetLines[Cost]&lt;&gt;0),ROWS($X$14:BudgetLines[[#This Row],[Additional]]))),"")</f>
        <v/>
      </c>
    </row>
    <row r="55" spans="2:24" x14ac:dyDescent="0.35">
      <c r="B55" s="238"/>
      <c r="C55" s="238"/>
      <c r="D55" s="239"/>
      <c r="E55" s="240"/>
      <c r="F55" s="240"/>
      <c r="G55" s="240"/>
      <c r="H55" s="240"/>
      <c r="I55" s="241"/>
      <c r="J55" s="241"/>
      <c r="K55" s="238"/>
      <c r="L55" s="239"/>
      <c r="N55" s="240"/>
      <c r="S55" s="146" t="str">
        <f t="shared" si="0"/>
        <v>out of range</v>
      </c>
      <c r="U55" s="236">
        <f>IF(Budget!B55=Budget!$B$13,Budget!D55,0)</f>
        <v>0</v>
      </c>
      <c r="V55" s="1">
        <f>Budget!B55</f>
        <v>0</v>
      </c>
      <c r="W55" s="170">
        <f t="shared" si="1"/>
        <v>0</v>
      </c>
      <c r="X55" s="1" t="str">
        <f>IFERROR(INDEX(BudgetLines[Cost],_xlfn.AGGREGATE(15,6,(ROW(BudgetLines[Cost])-ROW(BudgetLines[#Headers]))/(BudgetLines[Cost]&lt;&gt;0),ROWS($X$14:BudgetLines[[#This Row],[Additional]]))),"")</f>
        <v/>
      </c>
    </row>
    <row r="56" spans="2:24" x14ac:dyDescent="0.35">
      <c r="B56" s="238"/>
      <c r="C56" s="238"/>
      <c r="D56" s="239"/>
      <c r="E56" s="240"/>
      <c r="F56" s="240"/>
      <c r="G56" s="240"/>
      <c r="H56" s="240"/>
      <c r="I56" s="241"/>
      <c r="J56" s="241"/>
      <c r="K56" s="238"/>
      <c r="L56" s="239"/>
      <c r="N56" s="240"/>
      <c r="S56" s="146" t="str">
        <f t="shared" si="0"/>
        <v>out of range</v>
      </c>
      <c r="U56" s="236">
        <f>IF(Budget!B56=Budget!$B$13,Budget!D56,0)</f>
        <v>0</v>
      </c>
      <c r="V56" s="1">
        <f>Budget!B56</f>
        <v>0</v>
      </c>
      <c r="W56" s="170">
        <f t="shared" si="1"/>
        <v>0</v>
      </c>
      <c r="X56" s="1" t="str">
        <f>IFERROR(INDEX(BudgetLines[Cost],_xlfn.AGGREGATE(15,6,(ROW(BudgetLines[Cost])-ROW(BudgetLines[#Headers]))/(BudgetLines[Cost]&lt;&gt;0),ROWS($X$14:BudgetLines[[#This Row],[Additional]]))),"")</f>
        <v/>
      </c>
    </row>
    <row r="57" spans="2:24" x14ac:dyDescent="0.35">
      <c r="B57" s="238"/>
      <c r="C57" s="238"/>
      <c r="D57" s="239"/>
      <c r="E57" s="240"/>
      <c r="F57" s="240"/>
      <c r="G57" s="240"/>
      <c r="H57" s="240"/>
      <c r="I57" s="241"/>
      <c r="J57" s="241"/>
      <c r="K57" s="238"/>
      <c r="L57" s="239"/>
      <c r="N57" s="240"/>
      <c r="S57" s="146" t="str">
        <f t="shared" si="0"/>
        <v>out of range</v>
      </c>
      <c r="U57" s="236">
        <f>IF(Budget!B57=Budget!$B$13,Budget!D57,0)</f>
        <v>0</v>
      </c>
      <c r="V57" s="1">
        <f>Budget!B57</f>
        <v>0</v>
      </c>
      <c r="W57" s="170">
        <f t="shared" si="1"/>
        <v>0</v>
      </c>
      <c r="X57" s="1" t="str">
        <f>IFERROR(INDEX(BudgetLines[Cost],_xlfn.AGGREGATE(15,6,(ROW(BudgetLines[Cost])-ROW(BudgetLines[#Headers]))/(BudgetLines[Cost]&lt;&gt;0),ROWS($X$14:BudgetLines[[#This Row],[Additional]]))),"")</f>
        <v/>
      </c>
    </row>
    <row r="58" spans="2:24" x14ac:dyDescent="0.35">
      <c r="B58" s="238"/>
      <c r="C58" s="238"/>
      <c r="D58" s="239"/>
      <c r="E58" s="240"/>
      <c r="F58" s="240"/>
      <c r="G58" s="240"/>
      <c r="H58" s="240"/>
      <c r="I58" s="241"/>
      <c r="J58" s="241"/>
      <c r="K58" s="238"/>
      <c r="L58" s="239"/>
      <c r="N58" s="240"/>
      <c r="S58" s="146" t="str">
        <f t="shared" si="0"/>
        <v>out of range</v>
      </c>
      <c r="U58" s="236">
        <f>IF(Budget!B58=Budget!$B$13,Budget!D58,0)</f>
        <v>0</v>
      </c>
      <c r="V58" s="1">
        <f>Budget!B58</f>
        <v>0</v>
      </c>
      <c r="W58" s="170">
        <f t="shared" si="1"/>
        <v>0</v>
      </c>
      <c r="X58" s="1" t="str">
        <f>IFERROR(INDEX(BudgetLines[Cost],_xlfn.AGGREGATE(15,6,(ROW(BudgetLines[Cost])-ROW(BudgetLines[#Headers]))/(BudgetLines[Cost]&lt;&gt;0),ROWS($X$14:BudgetLines[[#This Row],[Additional]]))),"")</f>
        <v/>
      </c>
    </row>
    <row r="59" spans="2:24" x14ac:dyDescent="0.35">
      <c r="B59" s="238"/>
      <c r="C59" s="238"/>
      <c r="D59" s="239"/>
      <c r="E59" s="240"/>
      <c r="F59" s="240"/>
      <c r="G59" s="240"/>
      <c r="H59" s="240"/>
      <c r="I59" s="241"/>
      <c r="J59" s="241"/>
      <c r="K59" s="238"/>
      <c r="L59" s="239"/>
      <c r="N59" s="240"/>
      <c r="S59" s="146" t="str">
        <f t="shared" si="0"/>
        <v>out of range</v>
      </c>
      <c r="U59" s="236">
        <f>IF(Budget!B59=Budget!$B$13,Budget!D59,0)</f>
        <v>0</v>
      </c>
      <c r="V59" s="1">
        <f>Budget!B59</f>
        <v>0</v>
      </c>
      <c r="W59" s="170">
        <f t="shared" si="1"/>
        <v>0</v>
      </c>
      <c r="X59" s="1" t="str">
        <f>IFERROR(INDEX(BudgetLines[Cost],_xlfn.AGGREGATE(15,6,(ROW(BudgetLines[Cost])-ROW(BudgetLines[#Headers]))/(BudgetLines[Cost]&lt;&gt;0),ROWS($X$14:BudgetLines[[#This Row],[Additional]]))),"")</f>
        <v/>
      </c>
    </row>
    <row r="60" spans="2:24" x14ac:dyDescent="0.35">
      <c r="B60" s="238"/>
      <c r="C60" s="238"/>
      <c r="D60" s="239"/>
      <c r="E60" s="240"/>
      <c r="F60" s="240"/>
      <c r="G60" s="240"/>
      <c r="H60" s="240"/>
      <c r="I60" s="241"/>
      <c r="J60" s="241"/>
      <c r="K60" s="238"/>
      <c r="L60" s="239"/>
      <c r="N60" s="240"/>
      <c r="S60" s="146" t="str">
        <f t="shared" si="0"/>
        <v>out of range</v>
      </c>
      <c r="U60" s="236">
        <f>IF(Budget!B60=Budget!$B$13,Budget!D60,0)</f>
        <v>0</v>
      </c>
      <c r="V60" s="1">
        <f>Budget!B60</f>
        <v>0</v>
      </c>
      <c r="W60" s="170">
        <f t="shared" si="1"/>
        <v>0</v>
      </c>
      <c r="X60" s="1" t="str">
        <f>IFERROR(INDEX(BudgetLines[Cost],_xlfn.AGGREGATE(15,6,(ROW(BudgetLines[Cost])-ROW(BudgetLines[#Headers]))/(BudgetLines[Cost]&lt;&gt;0),ROWS($X$14:BudgetLines[[#This Row],[Additional]]))),"")</f>
        <v/>
      </c>
    </row>
    <row r="61" spans="2:24" x14ac:dyDescent="0.35">
      <c r="B61" s="238"/>
      <c r="C61" s="238"/>
      <c r="D61" s="239"/>
      <c r="E61" s="240"/>
      <c r="F61" s="240"/>
      <c r="G61" s="240"/>
      <c r="H61" s="240"/>
      <c r="I61" s="241"/>
      <c r="J61" s="241"/>
      <c r="K61" s="238"/>
      <c r="L61" s="239"/>
      <c r="N61" s="240"/>
      <c r="S61" s="146" t="str">
        <f t="shared" si="0"/>
        <v>out of range</v>
      </c>
      <c r="U61" s="236">
        <f>IF(Budget!B61=Budget!$B$13,Budget!D61,0)</f>
        <v>0</v>
      </c>
      <c r="V61" s="1">
        <f>Budget!B61</f>
        <v>0</v>
      </c>
      <c r="W61" s="170">
        <f t="shared" si="1"/>
        <v>0</v>
      </c>
      <c r="X61" s="1" t="str">
        <f>IFERROR(INDEX(BudgetLines[Cost],_xlfn.AGGREGATE(15,6,(ROW(BudgetLines[Cost])-ROW(BudgetLines[#Headers]))/(BudgetLines[Cost]&lt;&gt;0),ROWS($X$14:BudgetLines[[#This Row],[Additional]]))),"")</f>
        <v/>
      </c>
    </row>
    <row r="62" spans="2:24" x14ac:dyDescent="0.35">
      <c r="B62" s="238"/>
      <c r="C62" s="238"/>
      <c r="D62" s="239"/>
      <c r="E62" s="240"/>
      <c r="F62" s="240"/>
      <c r="G62" s="240"/>
      <c r="H62" s="240"/>
      <c r="I62" s="241"/>
      <c r="J62" s="241"/>
      <c r="K62" s="238"/>
      <c r="L62" s="239"/>
      <c r="N62" s="240"/>
      <c r="S62" s="146" t="str">
        <f t="shared" si="0"/>
        <v>out of range</v>
      </c>
      <c r="U62" s="236">
        <f>IF(Budget!B62=Budget!$B$13,Budget!D62,0)</f>
        <v>0</v>
      </c>
      <c r="V62" s="1">
        <f>Budget!B62</f>
        <v>0</v>
      </c>
      <c r="W62" s="170">
        <f t="shared" si="1"/>
        <v>0</v>
      </c>
      <c r="X62" s="1" t="str">
        <f>IFERROR(INDEX(BudgetLines[Cost],_xlfn.AGGREGATE(15,6,(ROW(BudgetLines[Cost])-ROW(BudgetLines[#Headers]))/(BudgetLines[Cost]&lt;&gt;0),ROWS($X$14:BudgetLines[[#This Row],[Additional]]))),"")</f>
        <v/>
      </c>
    </row>
    <row r="63" spans="2:24" x14ac:dyDescent="0.35">
      <c r="B63" s="238"/>
      <c r="C63" s="238"/>
      <c r="D63" s="239"/>
      <c r="E63" s="240"/>
      <c r="F63" s="240"/>
      <c r="G63" s="240"/>
      <c r="H63" s="240"/>
      <c r="I63" s="241"/>
      <c r="J63" s="241"/>
      <c r="K63" s="238"/>
      <c r="L63" s="239"/>
      <c r="N63" s="240"/>
      <c r="S63" s="146" t="str">
        <f t="shared" si="0"/>
        <v>out of range</v>
      </c>
      <c r="U63" s="236">
        <f>IF(Budget!B63=Budget!$B$13,Budget!D63,0)</f>
        <v>0</v>
      </c>
      <c r="V63" s="1">
        <f>Budget!B63</f>
        <v>0</v>
      </c>
      <c r="W63" s="170">
        <f t="shared" si="1"/>
        <v>0</v>
      </c>
      <c r="X63" s="1" t="str">
        <f>IFERROR(INDEX(BudgetLines[Cost],_xlfn.AGGREGATE(15,6,(ROW(BudgetLines[Cost])-ROW(BudgetLines[#Headers]))/(BudgetLines[Cost]&lt;&gt;0),ROWS($X$14:BudgetLines[[#This Row],[Additional]]))),"")</f>
        <v/>
      </c>
    </row>
    <row r="64" spans="2:24" x14ac:dyDescent="0.35">
      <c r="B64" s="238"/>
      <c r="C64" s="238"/>
      <c r="D64" s="239"/>
      <c r="E64" s="240"/>
      <c r="F64" s="240"/>
      <c r="G64" s="240"/>
      <c r="H64" s="240"/>
      <c r="I64" s="241"/>
      <c r="J64" s="241"/>
      <c r="K64" s="238"/>
      <c r="L64" s="239"/>
      <c r="N64" s="240"/>
      <c r="S64" s="146" t="str">
        <f t="shared" si="0"/>
        <v>out of range</v>
      </c>
      <c r="U64" s="236">
        <f>IF(Budget!B64=Budget!$B$13,Budget!D64,0)</f>
        <v>0</v>
      </c>
      <c r="V64" s="1">
        <f>Budget!B64</f>
        <v>0</v>
      </c>
      <c r="W64" s="170">
        <f t="shared" si="1"/>
        <v>0</v>
      </c>
      <c r="X64" s="1" t="str">
        <f>IFERROR(INDEX(BudgetLines[Cost],_xlfn.AGGREGATE(15,6,(ROW(BudgetLines[Cost])-ROW(BudgetLines[#Headers]))/(BudgetLines[Cost]&lt;&gt;0),ROWS($X$14:BudgetLines[[#This Row],[Additional]]))),"")</f>
        <v/>
      </c>
    </row>
    <row r="65" spans="2:24" x14ac:dyDescent="0.35">
      <c r="B65" s="238"/>
      <c r="C65" s="238"/>
      <c r="D65" s="239"/>
      <c r="E65" s="240"/>
      <c r="F65" s="240"/>
      <c r="G65" s="240"/>
      <c r="H65" s="240"/>
      <c r="I65" s="241"/>
      <c r="J65" s="241"/>
      <c r="K65" s="238"/>
      <c r="L65" s="239"/>
      <c r="N65" s="240"/>
      <c r="S65" s="146" t="str">
        <f t="shared" si="0"/>
        <v>out of range</v>
      </c>
      <c r="U65" s="236">
        <f>IF(Budget!B65=Budget!$B$13,Budget!D65,0)</f>
        <v>0</v>
      </c>
      <c r="V65" s="1">
        <f>Budget!B65</f>
        <v>0</v>
      </c>
      <c r="W65" s="170">
        <f t="shared" si="1"/>
        <v>0</v>
      </c>
      <c r="X65" s="1" t="str">
        <f>IFERROR(INDEX(BudgetLines[Cost],_xlfn.AGGREGATE(15,6,(ROW(BudgetLines[Cost])-ROW(BudgetLines[#Headers]))/(BudgetLines[Cost]&lt;&gt;0),ROWS($X$14:BudgetLines[[#This Row],[Additional]]))),"")</f>
        <v/>
      </c>
    </row>
    <row r="66" spans="2:24" x14ac:dyDescent="0.35">
      <c r="B66" s="238"/>
      <c r="C66" s="238"/>
      <c r="D66" s="239"/>
      <c r="E66" s="240"/>
      <c r="F66" s="240"/>
      <c r="G66" s="240"/>
      <c r="H66" s="240"/>
      <c r="I66" s="241"/>
      <c r="J66" s="241"/>
      <c r="K66" s="238"/>
      <c r="L66" s="239"/>
      <c r="N66" s="240"/>
      <c r="S66" s="146" t="str">
        <f t="shared" si="0"/>
        <v>out of range</v>
      </c>
      <c r="U66" s="236">
        <f>IF(Budget!B66=Budget!$B$13,Budget!D66,0)</f>
        <v>0</v>
      </c>
      <c r="V66" s="1">
        <f>Budget!B66</f>
        <v>0</v>
      </c>
      <c r="W66" s="170">
        <f t="shared" si="1"/>
        <v>0</v>
      </c>
      <c r="X66" s="1" t="str">
        <f>IFERROR(INDEX(BudgetLines[Cost],_xlfn.AGGREGATE(15,6,(ROW(BudgetLines[Cost])-ROW(BudgetLines[#Headers]))/(BudgetLines[Cost]&lt;&gt;0),ROWS($X$14:BudgetLines[[#This Row],[Additional]]))),"")</f>
        <v/>
      </c>
    </row>
    <row r="67" spans="2:24" x14ac:dyDescent="0.35">
      <c r="B67" s="238"/>
      <c r="C67" s="238"/>
      <c r="D67" s="239"/>
      <c r="E67" s="240"/>
      <c r="F67" s="240"/>
      <c r="G67" s="240"/>
      <c r="H67" s="240"/>
      <c r="I67" s="241"/>
      <c r="J67" s="241"/>
      <c r="K67" s="238"/>
      <c r="L67" s="239"/>
      <c r="N67" s="240"/>
      <c r="S67" s="146" t="str">
        <f t="shared" si="0"/>
        <v>out of range</v>
      </c>
      <c r="U67" s="236">
        <f>IF(Budget!B67=Budget!$B$13,Budget!D67,0)</f>
        <v>0</v>
      </c>
      <c r="V67" s="1">
        <f>Budget!B67</f>
        <v>0</v>
      </c>
      <c r="W67" s="170">
        <f t="shared" si="1"/>
        <v>0</v>
      </c>
      <c r="X67" s="1" t="str">
        <f>IFERROR(INDEX(BudgetLines[Cost],_xlfn.AGGREGATE(15,6,(ROW(BudgetLines[Cost])-ROW(BudgetLines[#Headers]))/(BudgetLines[Cost]&lt;&gt;0),ROWS($X$14:BudgetLines[[#This Row],[Additional]]))),"")</f>
        <v/>
      </c>
    </row>
    <row r="68" spans="2:24" x14ac:dyDescent="0.35">
      <c r="B68" s="238"/>
      <c r="C68" s="238"/>
      <c r="D68" s="239"/>
      <c r="E68" s="240"/>
      <c r="F68" s="240"/>
      <c r="G68" s="240"/>
      <c r="H68" s="240"/>
      <c r="I68" s="241"/>
      <c r="J68" s="241"/>
      <c r="K68" s="238"/>
      <c r="L68" s="239"/>
      <c r="N68" s="240"/>
      <c r="S68" s="146" t="str">
        <f t="shared" si="0"/>
        <v>out of range</v>
      </c>
      <c r="U68" s="236">
        <f>IF(Budget!B68=Budget!$B$13,Budget!D68,0)</f>
        <v>0</v>
      </c>
      <c r="V68" s="1">
        <f>Budget!B68</f>
        <v>0</v>
      </c>
      <c r="W68" s="170">
        <f t="shared" si="1"/>
        <v>0</v>
      </c>
      <c r="X68" s="1" t="str">
        <f>IFERROR(INDEX(BudgetLines[Cost],_xlfn.AGGREGATE(15,6,(ROW(BudgetLines[Cost])-ROW(BudgetLines[#Headers]))/(BudgetLines[Cost]&lt;&gt;0),ROWS($X$14:BudgetLines[[#This Row],[Additional]]))),"")</f>
        <v/>
      </c>
    </row>
    <row r="69" spans="2:24" x14ac:dyDescent="0.35">
      <c r="B69" s="238"/>
      <c r="C69" s="238"/>
      <c r="D69" s="239"/>
      <c r="E69" s="240"/>
      <c r="F69" s="240"/>
      <c r="G69" s="240"/>
      <c r="H69" s="240"/>
      <c r="I69" s="241"/>
      <c r="J69" s="241"/>
      <c r="K69" s="238"/>
      <c r="L69" s="239"/>
      <c r="N69" s="240"/>
      <c r="S69" s="146" t="str">
        <f t="shared" si="0"/>
        <v>out of range</v>
      </c>
      <c r="U69" s="236">
        <f>IF(Budget!B69=Budget!$B$13,Budget!D69,0)</f>
        <v>0</v>
      </c>
      <c r="V69" s="1">
        <f>Budget!B69</f>
        <v>0</v>
      </c>
      <c r="W69" s="170">
        <f t="shared" si="1"/>
        <v>0</v>
      </c>
      <c r="X69" s="1" t="str">
        <f>IFERROR(INDEX(BudgetLines[Cost],_xlfn.AGGREGATE(15,6,(ROW(BudgetLines[Cost])-ROW(BudgetLines[#Headers]))/(BudgetLines[Cost]&lt;&gt;0),ROWS($X$14:BudgetLines[[#This Row],[Additional]]))),"")</f>
        <v/>
      </c>
    </row>
    <row r="70" spans="2:24" x14ac:dyDescent="0.35">
      <c r="B70" s="238"/>
      <c r="C70" s="238"/>
      <c r="D70" s="239"/>
      <c r="E70" s="240"/>
      <c r="F70" s="240"/>
      <c r="G70" s="240"/>
      <c r="H70" s="240"/>
      <c r="I70" s="241"/>
      <c r="J70" s="241"/>
      <c r="K70" s="238"/>
      <c r="L70" s="239"/>
      <c r="N70" s="240"/>
      <c r="S70" s="146" t="str">
        <f t="shared" si="0"/>
        <v>out of range</v>
      </c>
      <c r="U70" s="236">
        <f>IF(Budget!B70=Budget!$B$13,Budget!D70,0)</f>
        <v>0</v>
      </c>
      <c r="V70" s="1">
        <f>Budget!B70</f>
        <v>0</v>
      </c>
      <c r="W70" s="170">
        <f t="shared" si="1"/>
        <v>0</v>
      </c>
      <c r="X70" s="1" t="str">
        <f>IFERROR(INDEX(BudgetLines[Cost],_xlfn.AGGREGATE(15,6,(ROW(BudgetLines[Cost])-ROW(BudgetLines[#Headers]))/(BudgetLines[Cost]&lt;&gt;0),ROWS($X$14:BudgetLines[[#This Row],[Additional]]))),"")</f>
        <v/>
      </c>
    </row>
    <row r="71" spans="2:24" x14ac:dyDescent="0.35">
      <c r="B71" s="238"/>
      <c r="C71" s="238"/>
      <c r="D71" s="239"/>
      <c r="E71" s="240"/>
      <c r="F71" s="240"/>
      <c r="G71" s="240"/>
      <c r="H71" s="240"/>
      <c r="I71" s="241"/>
      <c r="J71" s="241"/>
      <c r="K71" s="238"/>
      <c r="L71" s="239"/>
      <c r="N71" s="240"/>
      <c r="S71" s="146" t="str">
        <f t="shared" si="0"/>
        <v>out of range</v>
      </c>
      <c r="U71" s="236">
        <f>IF(Budget!B71=Budget!$B$13,Budget!D71,0)</f>
        <v>0</v>
      </c>
      <c r="V71" s="1">
        <f>Budget!B71</f>
        <v>0</v>
      </c>
      <c r="W71" s="170">
        <f t="shared" si="1"/>
        <v>0</v>
      </c>
      <c r="X71" s="1" t="str">
        <f>IFERROR(INDEX(BudgetLines[Cost],_xlfn.AGGREGATE(15,6,(ROW(BudgetLines[Cost])-ROW(BudgetLines[#Headers]))/(BudgetLines[Cost]&lt;&gt;0),ROWS($X$14:BudgetLines[[#This Row],[Additional]]))),"")</f>
        <v/>
      </c>
    </row>
    <row r="72" spans="2:24" x14ac:dyDescent="0.35">
      <c r="B72" s="238"/>
      <c r="C72" s="238"/>
      <c r="D72" s="239"/>
      <c r="E72" s="240"/>
      <c r="F72" s="240"/>
      <c r="G72" s="240"/>
      <c r="H72" s="240"/>
      <c r="I72" s="241"/>
      <c r="J72" s="241"/>
      <c r="K72" s="238"/>
      <c r="L72" s="239"/>
      <c r="N72" s="240"/>
      <c r="S72" s="146" t="str">
        <f t="shared" si="0"/>
        <v>out of range</v>
      </c>
      <c r="U72" s="236">
        <f>IF(Budget!B72=Budget!$B$13,Budget!D72,0)</f>
        <v>0</v>
      </c>
      <c r="V72" s="1">
        <f>Budget!B72</f>
        <v>0</v>
      </c>
      <c r="W72" s="170">
        <f t="shared" si="1"/>
        <v>0</v>
      </c>
      <c r="X72" s="1" t="str">
        <f>IFERROR(INDEX(BudgetLines[Cost],_xlfn.AGGREGATE(15,6,(ROW(BudgetLines[Cost])-ROW(BudgetLines[#Headers]))/(BudgetLines[Cost]&lt;&gt;0),ROWS($X$14:BudgetLines[[#This Row],[Additional]]))),"")</f>
        <v/>
      </c>
    </row>
    <row r="73" spans="2:24" x14ac:dyDescent="0.35">
      <c r="B73" s="238"/>
      <c r="C73" s="238"/>
      <c r="D73" s="239"/>
      <c r="E73" s="240"/>
      <c r="F73" s="240"/>
      <c r="G73" s="240"/>
      <c r="H73" s="240"/>
      <c r="I73" s="241"/>
      <c r="J73" s="241"/>
      <c r="K73" s="238"/>
      <c r="L73" s="239"/>
      <c r="N73" s="240"/>
      <c r="S73" s="146" t="str">
        <f t="shared" si="0"/>
        <v>out of range</v>
      </c>
      <c r="U73" s="236">
        <f>IF(Budget!B73=Budget!$B$13,Budget!D73,0)</f>
        <v>0</v>
      </c>
      <c r="V73" s="1">
        <f>Budget!B73</f>
        <v>0</v>
      </c>
      <c r="W73" s="170">
        <f t="shared" si="1"/>
        <v>0</v>
      </c>
      <c r="X73" s="1" t="str">
        <f>IFERROR(INDEX(BudgetLines[Cost],_xlfn.AGGREGATE(15,6,(ROW(BudgetLines[Cost])-ROW(BudgetLines[#Headers]))/(BudgetLines[Cost]&lt;&gt;0),ROWS($X$14:BudgetLines[[#This Row],[Additional]]))),"")</f>
        <v/>
      </c>
    </row>
    <row r="74" spans="2:24" x14ac:dyDescent="0.35">
      <c r="B74" s="238"/>
      <c r="C74" s="238"/>
      <c r="D74" s="239"/>
      <c r="E74" s="240"/>
      <c r="F74" s="240"/>
      <c r="G74" s="240"/>
      <c r="H74" s="240"/>
      <c r="I74" s="241"/>
      <c r="J74" s="241"/>
      <c r="K74" s="238"/>
      <c r="L74" s="239"/>
      <c r="N74" s="240"/>
      <c r="S74" s="146" t="str">
        <f t="shared" si="0"/>
        <v>out of range</v>
      </c>
      <c r="U74" s="236">
        <f>IF(Budget!B74=Budget!$B$13,Budget!D74,0)</f>
        <v>0</v>
      </c>
      <c r="V74" s="1">
        <f>Budget!B74</f>
        <v>0</v>
      </c>
      <c r="W74" s="170">
        <f t="shared" si="1"/>
        <v>0</v>
      </c>
      <c r="X74" s="1" t="str">
        <f>IFERROR(INDEX(BudgetLines[Cost],_xlfn.AGGREGATE(15,6,(ROW(BudgetLines[Cost])-ROW(BudgetLines[#Headers]))/(BudgetLines[Cost]&lt;&gt;0),ROWS($X$14:BudgetLines[[#This Row],[Additional]]))),"")</f>
        <v/>
      </c>
    </row>
    <row r="75" spans="2:24" x14ac:dyDescent="0.35">
      <c r="B75" s="238"/>
      <c r="C75" s="238"/>
      <c r="D75" s="239"/>
      <c r="E75" s="240"/>
      <c r="F75" s="240"/>
      <c r="G75" s="240"/>
      <c r="H75" s="240"/>
      <c r="I75" s="241"/>
      <c r="J75" s="241"/>
      <c r="K75" s="238"/>
      <c r="L75" s="239"/>
      <c r="N75" s="240"/>
      <c r="S75" s="146" t="str">
        <f t="shared" si="0"/>
        <v>out of range</v>
      </c>
      <c r="U75" s="236">
        <f>IF(Budget!B75=Budget!$B$13,Budget!D75,0)</f>
        <v>0</v>
      </c>
      <c r="V75" s="1">
        <f>Budget!B75</f>
        <v>0</v>
      </c>
      <c r="W75" s="170">
        <f t="shared" si="1"/>
        <v>0</v>
      </c>
      <c r="X75" s="1" t="str">
        <f>IFERROR(INDEX(BudgetLines[Cost],_xlfn.AGGREGATE(15,6,(ROW(BudgetLines[Cost])-ROW(BudgetLines[#Headers]))/(BudgetLines[Cost]&lt;&gt;0),ROWS($X$14:BudgetLines[[#This Row],[Additional]]))),"")</f>
        <v/>
      </c>
    </row>
    <row r="76" spans="2:24" x14ac:dyDescent="0.35">
      <c r="B76" s="238"/>
      <c r="C76" s="238"/>
      <c r="D76" s="239"/>
      <c r="E76" s="240"/>
      <c r="F76" s="240"/>
      <c r="G76" s="240"/>
      <c r="H76" s="240"/>
      <c r="I76" s="241"/>
      <c r="J76" s="241"/>
      <c r="K76" s="238"/>
      <c r="L76" s="239"/>
      <c r="N76" s="240"/>
      <c r="S76" s="146" t="str">
        <f t="shared" si="0"/>
        <v>out of range</v>
      </c>
      <c r="U76" s="236">
        <f>IF(Budget!B76=Budget!$B$13,Budget!D76,0)</f>
        <v>0</v>
      </c>
      <c r="V76" s="1">
        <f>Budget!B76</f>
        <v>0</v>
      </c>
      <c r="W76" s="170">
        <f t="shared" si="1"/>
        <v>0</v>
      </c>
      <c r="X76" s="1" t="str">
        <f>IFERROR(INDEX(BudgetLines[Cost],_xlfn.AGGREGATE(15,6,(ROW(BudgetLines[Cost])-ROW(BudgetLines[#Headers]))/(BudgetLines[Cost]&lt;&gt;0),ROWS($X$14:BudgetLines[[#This Row],[Additional]]))),"")</f>
        <v/>
      </c>
    </row>
    <row r="77" spans="2:24" x14ac:dyDescent="0.35">
      <c r="B77" s="238"/>
      <c r="C77" s="238"/>
      <c r="D77" s="239"/>
      <c r="E77" s="240"/>
      <c r="F77" s="240"/>
      <c r="G77" s="240"/>
      <c r="H77" s="240"/>
      <c r="I77" s="241"/>
      <c r="J77" s="241"/>
      <c r="K77" s="238"/>
      <c r="L77" s="239"/>
      <c r="N77" s="240"/>
      <c r="S77" s="146" t="str">
        <f t="shared" si="0"/>
        <v>out of range</v>
      </c>
      <c r="U77" s="236">
        <f>IF(Budget!B77=Budget!$B$13,Budget!D77,0)</f>
        <v>0</v>
      </c>
      <c r="V77" s="1">
        <f>Budget!B77</f>
        <v>0</v>
      </c>
      <c r="W77" s="170">
        <f t="shared" si="1"/>
        <v>0</v>
      </c>
      <c r="X77" s="1" t="str">
        <f>IFERROR(INDEX(BudgetLines[Cost],_xlfn.AGGREGATE(15,6,(ROW(BudgetLines[Cost])-ROW(BudgetLines[#Headers]))/(BudgetLines[Cost]&lt;&gt;0),ROWS($X$14:BudgetLines[[#This Row],[Additional]]))),"")</f>
        <v/>
      </c>
    </row>
    <row r="78" spans="2:24" x14ac:dyDescent="0.35">
      <c r="B78" s="238"/>
      <c r="C78" s="238"/>
      <c r="D78" s="239"/>
      <c r="E78" s="240"/>
      <c r="F78" s="240"/>
      <c r="G78" s="240"/>
      <c r="H78" s="240"/>
      <c r="I78" s="241"/>
      <c r="J78" s="241"/>
      <c r="K78" s="238"/>
      <c r="L78" s="239"/>
      <c r="N78" s="240"/>
      <c r="S78" s="146" t="str">
        <f t="shared" ref="S78:S141" si="2">IF($D78&lt;$S$1,$T$1,IF($D78&lt;=$S$3,$S$2,IF($D78&lt;=$S$5,$S$4,IF($D78&lt;=$S$7,$S$6,IF($D78&lt;=$S$9,$S$8,IF($D78&lt;=$S$11,$S$10,$T$1))))))</f>
        <v>out of range</v>
      </c>
      <c r="U78" s="236">
        <f>IF(Budget!B78=Budget!$B$13,Budget!D78,0)</f>
        <v>0</v>
      </c>
      <c r="V78" s="1">
        <f>Budget!B78</f>
        <v>0</v>
      </c>
      <c r="W78" s="170">
        <f t="shared" ref="W78:W118" si="3">U78</f>
        <v>0</v>
      </c>
      <c r="X78" s="1" t="str">
        <f>IFERROR(INDEX(BudgetLines[Cost],_xlfn.AGGREGATE(15,6,(ROW(BudgetLines[Cost])-ROW(BudgetLines[#Headers]))/(BudgetLines[Cost]&lt;&gt;0),ROWS($X$14:BudgetLines[[#This Row],[Additional]]))),"")</f>
        <v/>
      </c>
    </row>
    <row r="79" spans="2:24" x14ac:dyDescent="0.35">
      <c r="B79" s="238"/>
      <c r="C79" s="238"/>
      <c r="D79" s="239"/>
      <c r="E79" s="240"/>
      <c r="F79" s="240"/>
      <c r="G79" s="240"/>
      <c r="H79" s="240"/>
      <c r="I79" s="241"/>
      <c r="J79" s="241"/>
      <c r="K79" s="238"/>
      <c r="L79" s="239"/>
      <c r="N79" s="240"/>
      <c r="S79" s="146" t="str">
        <f t="shared" si="2"/>
        <v>out of range</v>
      </c>
      <c r="U79" s="236">
        <f>IF(Budget!B79=Budget!$B$13,Budget!D79,0)</f>
        <v>0</v>
      </c>
      <c r="V79" s="1">
        <f>Budget!B79</f>
        <v>0</v>
      </c>
      <c r="W79" s="170">
        <f t="shared" si="3"/>
        <v>0</v>
      </c>
      <c r="X79" s="1" t="str">
        <f>IFERROR(INDEX(BudgetLines[Cost],_xlfn.AGGREGATE(15,6,(ROW(BudgetLines[Cost])-ROW(BudgetLines[#Headers]))/(BudgetLines[Cost]&lt;&gt;0),ROWS($X$14:BudgetLines[[#This Row],[Additional]]))),"")</f>
        <v/>
      </c>
    </row>
    <row r="80" spans="2:24" x14ac:dyDescent="0.35">
      <c r="B80" s="238"/>
      <c r="C80" s="238"/>
      <c r="D80" s="239"/>
      <c r="E80" s="240"/>
      <c r="F80" s="240"/>
      <c r="G80" s="240"/>
      <c r="H80" s="240"/>
      <c r="I80" s="241"/>
      <c r="J80" s="241"/>
      <c r="K80" s="238"/>
      <c r="L80" s="239"/>
      <c r="N80" s="240"/>
      <c r="S80" s="146" t="str">
        <f t="shared" si="2"/>
        <v>out of range</v>
      </c>
      <c r="U80" s="236">
        <f>IF(Budget!B80=Budget!$B$13,Budget!D80,0)</f>
        <v>0</v>
      </c>
      <c r="V80" s="1">
        <f>Budget!B80</f>
        <v>0</v>
      </c>
      <c r="W80" s="170">
        <f t="shared" si="3"/>
        <v>0</v>
      </c>
      <c r="X80" s="1" t="str">
        <f>IFERROR(INDEX(BudgetLines[Cost],_xlfn.AGGREGATE(15,6,(ROW(BudgetLines[Cost])-ROW(BudgetLines[#Headers]))/(BudgetLines[Cost]&lt;&gt;0),ROWS($X$14:BudgetLines[[#This Row],[Additional]]))),"")</f>
        <v/>
      </c>
    </row>
    <row r="81" spans="2:24" x14ac:dyDescent="0.35">
      <c r="B81" s="238"/>
      <c r="C81" s="238"/>
      <c r="D81" s="239"/>
      <c r="E81" s="240"/>
      <c r="F81" s="240"/>
      <c r="G81" s="240"/>
      <c r="H81" s="240"/>
      <c r="I81" s="241"/>
      <c r="J81" s="241"/>
      <c r="K81" s="238"/>
      <c r="L81" s="239"/>
      <c r="N81" s="240"/>
      <c r="S81" s="146" t="str">
        <f t="shared" si="2"/>
        <v>out of range</v>
      </c>
      <c r="U81" s="236">
        <f>IF(Budget!B81=Budget!$B$13,Budget!D81,0)</f>
        <v>0</v>
      </c>
      <c r="V81" s="1" t="str">
        <f>Budget!B81</f>
        <v>a</v>
      </c>
      <c r="W81" s="170">
        <f t="shared" si="3"/>
        <v>0</v>
      </c>
      <c r="X81" s="1" t="str">
        <f>IFERROR(INDEX(BudgetLines[Cost],_xlfn.AGGREGATE(15,6,(ROW(BudgetLines[Cost])-ROW(BudgetLines[#Headers]))/(BudgetLines[Cost]&lt;&gt;0),ROWS($X$14:BudgetLines[[#This Row],[Additional]]))),"")</f>
        <v/>
      </c>
    </row>
    <row r="82" spans="2:24" x14ac:dyDescent="0.35">
      <c r="B82" s="238"/>
      <c r="C82" s="238"/>
      <c r="D82" s="239"/>
      <c r="E82" s="240"/>
      <c r="F82" s="240"/>
      <c r="G82" s="240"/>
      <c r="H82" s="240"/>
      <c r="I82" s="241"/>
      <c r="J82" s="241"/>
      <c r="K82" s="238"/>
      <c r="L82" s="239"/>
      <c r="N82" s="240"/>
      <c r="S82" s="146" t="str">
        <f t="shared" si="2"/>
        <v>out of range</v>
      </c>
      <c r="U82" s="236">
        <f>IF(Budget!B82=Budget!$B$13,Budget!D82,0)</f>
        <v>0</v>
      </c>
      <c r="V82" s="1" t="str">
        <f>Budget!B82</f>
        <v>a</v>
      </c>
      <c r="W82" s="170">
        <f t="shared" si="3"/>
        <v>0</v>
      </c>
      <c r="X82" s="1" t="str">
        <f>IFERROR(INDEX(BudgetLines[Cost],_xlfn.AGGREGATE(15,6,(ROW(BudgetLines[Cost])-ROW(BudgetLines[#Headers]))/(BudgetLines[Cost]&lt;&gt;0),ROWS($X$14:BudgetLines[[#This Row],[Additional]]))),"")</f>
        <v/>
      </c>
    </row>
    <row r="83" spans="2:24" x14ac:dyDescent="0.35">
      <c r="B83" s="238"/>
      <c r="C83" s="238"/>
      <c r="D83" s="239"/>
      <c r="E83" s="240"/>
      <c r="F83" s="240"/>
      <c r="G83" s="240"/>
      <c r="H83" s="240"/>
      <c r="I83" s="241"/>
      <c r="J83" s="241"/>
      <c r="K83" s="238"/>
      <c r="L83" s="239"/>
      <c r="N83" s="240"/>
      <c r="S83" s="146" t="str">
        <f t="shared" si="2"/>
        <v>out of range</v>
      </c>
      <c r="U83" s="236" t="str">
        <f>IF(Budget!B83=Budget!$B$13,Budget!D83,0)</f>
        <v>4.1. VET Conditional cash assistance</v>
      </c>
      <c r="V83" s="1" t="str">
        <f>Budget!B83</f>
        <v>x</v>
      </c>
      <c r="W83" s="170" t="str">
        <f t="shared" si="3"/>
        <v>4.1. VET Conditional cash assistance</v>
      </c>
      <c r="X83" s="1" t="str">
        <f>IFERROR(INDEX(BudgetLines[Cost],_xlfn.AGGREGATE(15,6,(ROW(BudgetLines[Cost])-ROW(BudgetLines[#Headers]))/(BudgetLines[Cost]&lt;&gt;0),ROWS($X$14:BudgetLines[[#This Row],[Additional]]))),"")</f>
        <v/>
      </c>
    </row>
    <row r="84" spans="2:24" x14ac:dyDescent="0.35">
      <c r="B84" s="238"/>
      <c r="C84" s="238"/>
      <c r="D84" s="239"/>
      <c r="E84" s="240"/>
      <c r="F84" s="240"/>
      <c r="G84" s="240"/>
      <c r="H84" s="240"/>
      <c r="I84" s="241"/>
      <c r="J84" s="241"/>
      <c r="K84" s="238"/>
      <c r="L84" s="239"/>
      <c r="N84" s="240"/>
      <c r="S84" s="146" t="str">
        <f t="shared" si="2"/>
        <v>out of range</v>
      </c>
      <c r="U84" s="236" t="str">
        <f>IF(Budget!B84=Budget!$B$13,Budget!D84,0)</f>
        <v>4.2  TRANSPORT Conditional cash assistance</v>
      </c>
      <c r="V84" s="1" t="str">
        <f>Budget!B84</f>
        <v>x</v>
      </c>
      <c r="W84" s="170" t="str">
        <f t="shared" si="3"/>
        <v>4.2  TRANSPORT Conditional cash assistance</v>
      </c>
      <c r="X84" s="1" t="str">
        <f>IFERROR(INDEX(BudgetLines[Cost],_xlfn.AGGREGATE(15,6,(ROW(BudgetLines[Cost])-ROW(BudgetLines[#Headers]))/(BudgetLines[Cost]&lt;&gt;0),ROWS($X$14:BudgetLines[[#This Row],[Additional]]))),"")</f>
        <v/>
      </c>
    </row>
    <row r="85" spans="2:24" x14ac:dyDescent="0.35">
      <c r="B85" s="238"/>
      <c r="C85" s="238"/>
      <c r="D85" s="239"/>
      <c r="E85" s="240"/>
      <c r="F85" s="240"/>
      <c r="G85" s="240"/>
      <c r="H85" s="240"/>
      <c r="I85" s="241"/>
      <c r="J85" s="241"/>
      <c r="K85" s="238"/>
      <c r="L85" s="239"/>
      <c r="N85" s="240"/>
      <c r="S85" s="146" t="str">
        <f t="shared" si="2"/>
        <v>out of range</v>
      </c>
      <c r="U85" s="236" t="str">
        <f>IF(Budget!B85=Budget!$B$13,Budget!D85,0)</f>
        <v>4.3  CARE Conditional cash assistance</v>
      </c>
      <c r="V85" s="1" t="str">
        <f>Budget!B85</f>
        <v>x</v>
      </c>
      <c r="W85" s="170" t="str">
        <f t="shared" si="3"/>
        <v>4.3  CARE Conditional cash assistance</v>
      </c>
      <c r="X85" s="1" t="str">
        <f>IFERROR(INDEX(BudgetLines[Cost],_xlfn.AGGREGATE(15,6,(ROW(BudgetLines[Cost])-ROW(BudgetLines[#Headers]))/(BudgetLines[Cost]&lt;&gt;0),ROWS($X$14:BudgetLines[[#This Row],[Additional]]))),"")</f>
        <v/>
      </c>
    </row>
    <row r="86" spans="2:24" x14ac:dyDescent="0.35">
      <c r="B86" s="238"/>
      <c r="C86" s="238"/>
      <c r="D86" s="239"/>
      <c r="E86" s="240"/>
      <c r="F86" s="240"/>
      <c r="G86" s="240"/>
      <c r="H86" s="240"/>
      <c r="I86" s="241"/>
      <c r="J86" s="241"/>
      <c r="K86" s="238"/>
      <c r="L86" s="239"/>
      <c r="N86" s="240"/>
      <c r="S86" s="146" t="str">
        <f t="shared" si="2"/>
        <v>out of range</v>
      </c>
      <c r="U86" s="236">
        <f>IF(Budget!B86=Budget!$B$13,Budget!D86,0)</f>
        <v>0</v>
      </c>
      <c r="V86" s="1" t="str">
        <f>Budget!B86</f>
        <v>a</v>
      </c>
      <c r="W86" s="170">
        <f t="shared" si="3"/>
        <v>0</v>
      </c>
      <c r="X86" s="1" t="str">
        <f>IFERROR(INDEX(BudgetLines[Cost],_xlfn.AGGREGATE(15,6,(ROW(BudgetLines[Cost])-ROW(BudgetLines[#Headers]))/(BudgetLines[Cost]&lt;&gt;0),ROWS($X$14:BudgetLines[[#This Row],[Additional]]))),"")</f>
        <v/>
      </c>
    </row>
    <row r="87" spans="2:24" x14ac:dyDescent="0.35">
      <c r="B87" s="238"/>
      <c r="C87" s="238"/>
      <c r="D87" s="239"/>
      <c r="E87" s="240"/>
      <c r="F87" s="240"/>
      <c r="G87" s="240"/>
      <c r="H87" s="240"/>
      <c r="I87" s="241"/>
      <c r="J87" s="241"/>
      <c r="K87" s="238"/>
      <c r="L87" s="239"/>
      <c r="N87" s="240"/>
      <c r="S87" s="146" t="str">
        <f t="shared" si="2"/>
        <v>out of range</v>
      </c>
      <c r="U87" s="236">
        <f>IF(Budget!B87=Budget!$B$13,Budget!D87,0)</f>
        <v>0</v>
      </c>
      <c r="V87" s="1" t="str">
        <f>Budget!B87</f>
        <v>a</v>
      </c>
      <c r="W87" s="170">
        <f t="shared" si="3"/>
        <v>0</v>
      </c>
      <c r="X87" s="1" t="str">
        <f>IFERROR(INDEX(BudgetLines[Cost],_xlfn.AGGREGATE(15,6,(ROW(BudgetLines[Cost])-ROW(BudgetLines[#Headers]))/(BudgetLines[Cost]&lt;&gt;0),ROWS($X$14:BudgetLines[[#This Row],[Additional]]))),"")</f>
        <v/>
      </c>
    </row>
    <row r="88" spans="2:24" x14ac:dyDescent="0.35">
      <c r="B88" s="238"/>
      <c r="C88" s="238"/>
      <c r="D88" s="239"/>
      <c r="E88" s="240"/>
      <c r="F88" s="240"/>
      <c r="G88" s="240"/>
      <c r="H88" s="240"/>
      <c r="I88" s="241"/>
      <c r="J88" s="241"/>
      <c r="K88" s="238"/>
      <c r="L88" s="239"/>
      <c r="N88" s="240"/>
      <c r="S88" s="146" t="str">
        <f t="shared" si="2"/>
        <v>out of range</v>
      </c>
      <c r="U88" s="236">
        <f>IF(Budget!B88=Budget!$B$13,Budget!D88,0)</f>
        <v>0</v>
      </c>
      <c r="V88" s="1">
        <f>Budget!B88</f>
        <v>0</v>
      </c>
      <c r="W88" s="170">
        <f t="shared" si="3"/>
        <v>0</v>
      </c>
      <c r="X88" s="1" t="str">
        <f>IFERROR(INDEX(BudgetLines[Cost],_xlfn.AGGREGATE(15,6,(ROW(BudgetLines[Cost])-ROW(BudgetLines[#Headers]))/(BudgetLines[Cost]&lt;&gt;0),ROWS($X$14:BudgetLines[[#This Row],[Additional]]))),"")</f>
        <v/>
      </c>
    </row>
    <row r="89" spans="2:24" x14ac:dyDescent="0.35">
      <c r="B89" s="238"/>
      <c r="C89" s="238"/>
      <c r="D89" s="239"/>
      <c r="E89" s="240"/>
      <c r="F89" s="240"/>
      <c r="G89" s="240"/>
      <c r="H89" s="240"/>
      <c r="I89" s="241"/>
      <c r="J89" s="241"/>
      <c r="K89" s="238"/>
      <c r="L89" s="239"/>
      <c r="N89" s="240"/>
      <c r="S89" s="146" t="str">
        <f t="shared" si="2"/>
        <v>out of range</v>
      </c>
      <c r="U89" s="236">
        <f>IF(Budget!B89=Budget!$B$13,Budget!D89,0)</f>
        <v>0</v>
      </c>
      <c r="V89" s="1">
        <f>Budget!B89</f>
        <v>0</v>
      </c>
      <c r="W89" s="170">
        <f t="shared" si="3"/>
        <v>0</v>
      </c>
      <c r="X89" s="1" t="str">
        <f>IFERROR(INDEX(BudgetLines[Cost],_xlfn.AGGREGATE(15,6,(ROW(BudgetLines[Cost])-ROW(BudgetLines[#Headers]))/(BudgetLines[Cost]&lt;&gt;0),ROWS($X$14:BudgetLines[[#This Row],[Additional]]))),"")</f>
        <v/>
      </c>
    </row>
    <row r="90" spans="2:24" x14ac:dyDescent="0.35">
      <c r="B90" s="238"/>
      <c r="C90" s="238"/>
      <c r="D90" s="239"/>
      <c r="E90" s="240"/>
      <c r="F90" s="240"/>
      <c r="G90" s="240"/>
      <c r="H90" s="240"/>
      <c r="I90" s="241"/>
      <c r="J90" s="241"/>
      <c r="K90" s="238"/>
      <c r="L90" s="239"/>
      <c r="N90" s="240"/>
      <c r="S90" s="146" t="str">
        <f t="shared" si="2"/>
        <v>out of range</v>
      </c>
      <c r="U90" s="236">
        <f>IF(Budget!B90=Budget!$B$13,Budget!D90,0)</f>
        <v>0</v>
      </c>
      <c r="V90" s="1" t="str">
        <f>Budget!B90</f>
        <v>a</v>
      </c>
      <c r="W90" s="170">
        <f t="shared" si="3"/>
        <v>0</v>
      </c>
      <c r="X90" s="1" t="str">
        <f>IFERROR(INDEX(BudgetLines[Cost],_xlfn.AGGREGATE(15,6,(ROW(BudgetLines[Cost])-ROW(BudgetLines[#Headers]))/(BudgetLines[Cost]&lt;&gt;0),ROWS($X$14:BudgetLines[[#This Row],[Additional]]))),"")</f>
        <v/>
      </c>
    </row>
    <row r="91" spans="2:24" x14ac:dyDescent="0.35">
      <c r="B91" s="238"/>
      <c r="C91" s="238"/>
      <c r="D91" s="239"/>
      <c r="E91" s="240"/>
      <c r="F91" s="240"/>
      <c r="G91" s="240"/>
      <c r="H91" s="240"/>
      <c r="I91" s="241"/>
      <c r="J91" s="241"/>
      <c r="K91" s="238"/>
      <c r="L91" s="239"/>
      <c r="N91" s="240"/>
      <c r="S91" s="146" t="str">
        <f t="shared" si="2"/>
        <v>out of range</v>
      </c>
      <c r="U91" s="236">
        <f>IF(Budget!B91=Budget!$B$13,Budget!D91,0)</f>
        <v>0</v>
      </c>
      <c r="V91" s="1" t="str">
        <f>Budget!B91</f>
        <v>a</v>
      </c>
      <c r="W91" s="170">
        <f t="shared" si="3"/>
        <v>0</v>
      </c>
      <c r="X91" s="1" t="str">
        <f>IFERROR(INDEX(BudgetLines[Cost],_xlfn.AGGREGATE(15,6,(ROW(BudgetLines[Cost])-ROW(BudgetLines[#Headers]))/(BudgetLines[Cost]&lt;&gt;0),ROWS($X$14:BudgetLines[[#This Row],[Additional]]))),"")</f>
        <v/>
      </c>
    </row>
    <row r="92" spans="2:24" x14ac:dyDescent="0.35">
      <c r="B92" s="238"/>
      <c r="C92" s="238"/>
      <c r="D92" s="239"/>
      <c r="E92" s="240"/>
      <c r="F92" s="240"/>
      <c r="G92" s="240"/>
      <c r="H92" s="240"/>
      <c r="I92" s="241"/>
      <c r="J92" s="241"/>
      <c r="K92" s="238"/>
      <c r="L92" s="239"/>
      <c r="N92" s="240"/>
      <c r="S92" s="146" t="str">
        <f t="shared" si="2"/>
        <v>out of range</v>
      </c>
      <c r="U92" s="236">
        <f>IF(Budget!B92=Budget!$B$13,Budget!D92,0)</f>
        <v>0</v>
      </c>
      <c r="V92" s="1" t="str">
        <f>Budget!B92</f>
        <v>a</v>
      </c>
      <c r="W92" s="170">
        <f t="shared" si="3"/>
        <v>0</v>
      </c>
      <c r="X92" s="1" t="str">
        <f>IFERROR(INDEX(BudgetLines[Cost],_xlfn.AGGREGATE(15,6,(ROW(BudgetLines[Cost])-ROW(BudgetLines[#Headers]))/(BudgetLines[Cost]&lt;&gt;0),ROWS($X$14:BudgetLines[[#This Row],[Additional]]))),"")</f>
        <v/>
      </c>
    </row>
    <row r="93" spans="2:24" x14ac:dyDescent="0.35">
      <c r="B93" s="238"/>
      <c r="C93" s="238"/>
      <c r="D93" s="239"/>
      <c r="E93" s="240"/>
      <c r="F93" s="240"/>
      <c r="G93" s="240"/>
      <c r="H93" s="240"/>
      <c r="I93" s="241"/>
      <c r="J93" s="241"/>
      <c r="K93" s="238"/>
      <c r="L93" s="239"/>
      <c r="N93" s="240"/>
      <c r="S93" s="146" t="str">
        <f t="shared" si="2"/>
        <v>out of range</v>
      </c>
      <c r="U93" s="236">
        <f>IF(Budget!B93=Budget!$B$13,Budget!D93,0)</f>
        <v>0</v>
      </c>
      <c r="V93" s="1">
        <f>Budget!B93</f>
        <v>0</v>
      </c>
      <c r="W93" s="170">
        <f t="shared" si="3"/>
        <v>0</v>
      </c>
      <c r="X93" s="1" t="str">
        <f>IFERROR(INDEX(BudgetLines[Cost],_xlfn.AGGREGATE(15,6,(ROW(BudgetLines[Cost])-ROW(BudgetLines[#Headers]))/(BudgetLines[Cost]&lt;&gt;0),ROWS($X$14:BudgetLines[[#This Row],[Additional]]))),"")</f>
        <v/>
      </c>
    </row>
    <row r="94" spans="2:24" x14ac:dyDescent="0.35">
      <c r="B94" s="238"/>
      <c r="C94" s="238"/>
      <c r="D94" s="239"/>
      <c r="E94" s="240"/>
      <c r="F94" s="240"/>
      <c r="G94" s="240"/>
      <c r="H94" s="240"/>
      <c r="I94" s="241"/>
      <c r="J94" s="241"/>
      <c r="K94" s="238"/>
      <c r="L94" s="239"/>
      <c r="N94" s="240"/>
      <c r="S94" s="146" t="str">
        <f t="shared" si="2"/>
        <v>out of range</v>
      </c>
      <c r="U94" s="236">
        <f>IF(Budget!B94=Budget!$B$13,Budget!D94,0)</f>
        <v>0</v>
      </c>
      <c r="V94" s="1">
        <f>Budget!B94</f>
        <v>0</v>
      </c>
      <c r="W94" s="170">
        <f t="shared" si="3"/>
        <v>0</v>
      </c>
      <c r="X94" s="1" t="str">
        <f>IFERROR(INDEX(BudgetLines[Cost],_xlfn.AGGREGATE(15,6,(ROW(BudgetLines[Cost])-ROW(BudgetLines[#Headers]))/(BudgetLines[Cost]&lt;&gt;0),ROWS($X$14:BudgetLines[[#This Row],[Additional]]))),"")</f>
        <v/>
      </c>
    </row>
    <row r="95" spans="2:24" x14ac:dyDescent="0.35">
      <c r="B95" s="238"/>
      <c r="C95" s="238"/>
      <c r="D95" s="239"/>
      <c r="E95" s="240"/>
      <c r="F95" s="240"/>
      <c r="G95" s="240"/>
      <c r="H95" s="240"/>
      <c r="I95" s="241"/>
      <c r="J95" s="241"/>
      <c r="K95" s="238"/>
      <c r="L95" s="239"/>
      <c r="N95" s="240"/>
      <c r="S95" s="146" t="str">
        <f t="shared" si="2"/>
        <v>out of range</v>
      </c>
      <c r="U95" s="236">
        <f>IF(Budget!B95=Budget!$B$13,Budget!D95,0)</f>
        <v>0</v>
      </c>
      <c r="V95" s="1">
        <f>Budget!B95</f>
        <v>0</v>
      </c>
      <c r="W95" s="170">
        <f t="shared" si="3"/>
        <v>0</v>
      </c>
      <c r="X95" s="1" t="str">
        <f>IFERROR(INDEX(BudgetLines[Cost],_xlfn.AGGREGATE(15,6,(ROW(BudgetLines[Cost])-ROW(BudgetLines[#Headers]))/(BudgetLines[Cost]&lt;&gt;0),ROWS($X$14:BudgetLines[[#This Row],[Additional]]))),"")</f>
        <v/>
      </c>
    </row>
    <row r="96" spans="2:24" x14ac:dyDescent="0.35">
      <c r="B96" s="238"/>
      <c r="C96" s="238"/>
      <c r="D96" s="239"/>
      <c r="E96" s="240"/>
      <c r="F96" s="240"/>
      <c r="G96" s="240"/>
      <c r="H96" s="240"/>
      <c r="I96" s="241"/>
      <c r="J96" s="241"/>
      <c r="K96" s="238"/>
      <c r="L96" s="239"/>
      <c r="N96" s="240"/>
      <c r="S96" s="146" t="str">
        <f t="shared" si="2"/>
        <v>out of range</v>
      </c>
      <c r="U96" s="236">
        <f>IF(Budget!B96=Budget!$B$13,Budget!D96,0)</f>
        <v>0</v>
      </c>
      <c r="V96" s="1">
        <f>Budget!B96</f>
        <v>0</v>
      </c>
      <c r="W96" s="170">
        <f t="shared" si="3"/>
        <v>0</v>
      </c>
      <c r="X96" s="1" t="str">
        <f>IFERROR(INDEX(BudgetLines[Cost],_xlfn.AGGREGATE(15,6,(ROW(BudgetLines[Cost])-ROW(BudgetLines[#Headers]))/(BudgetLines[Cost]&lt;&gt;0),ROWS($X$14:BudgetLines[[#This Row],[Additional]]))),"")</f>
        <v/>
      </c>
    </row>
    <row r="97" spans="2:24" x14ac:dyDescent="0.35">
      <c r="B97" s="238"/>
      <c r="C97" s="238"/>
      <c r="D97" s="239"/>
      <c r="E97" s="240"/>
      <c r="F97" s="240"/>
      <c r="G97" s="240"/>
      <c r="H97" s="240"/>
      <c r="I97" s="241"/>
      <c r="J97" s="241"/>
      <c r="K97" s="238"/>
      <c r="L97" s="239"/>
      <c r="N97" s="240"/>
      <c r="S97" s="146" t="str">
        <f t="shared" si="2"/>
        <v>out of range</v>
      </c>
      <c r="U97" s="236">
        <f>IF(Budget!B97=Budget!$B$13,Budget!D97,0)</f>
        <v>0</v>
      </c>
      <c r="V97" s="1">
        <f>Budget!B97</f>
        <v>0</v>
      </c>
      <c r="W97" s="170">
        <f t="shared" si="3"/>
        <v>0</v>
      </c>
      <c r="X97" s="1" t="str">
        <f>IFERROR(INDEX(BudgetLines[Cost],_xlfn.AGGREGATE(15,6,(ROW(BudgetLines[Cost])-ROW(BudgetLines[#Headers]))/(BudgetLines[Cost]&lt;&gt;0),ROWS($X$14:BudgetLines[[#This Row],[Additional]]))),"")</f>
        <v/>
      </c>
    </row>
    <row r="98" spans="2:24" x14ac:dyDescent="0.35">
      <c r="B98" s="238"/>
      <c r="C98" s="238"/>
      <c r="D98" s="239"/>
      <c r="E98" s="240"/>
      <c r="F98" s="240"/>
      <c r="G98" s="240"/>
      <c r="H98" s="240"/>
      <c r="I98" s="241"/>
      <c r="J98" s="241"/>
      <c r="K98" s="238"/>
      <c r="L98" s="239"/>
      <c r="N98" s="240"/>
      <c r="S98" s="146" t="str">
        <f t="shared" si="2"/>
        <v>out of range</v>
      </c>
      <c r="U98" s="236">
        <f>IF(Budget!B98=Budget!$B$13,Budget!D98,0)</f>
        <v>0</v>
      </c>
      <c r="V98" s="1">
        <f>Budget!B98</f>
        <v>0</v>
      </c>
      <c r="W98" s="170">
        <f t="shared" si="3"/>
        <v>0</v>
      </c>
      <c r="X98" s="1" t="str">
        <f>IFERROR(INDEX(BudgetLines[Cost],_xlfn.AGGREGATE(15,6,(ROW(BudgetLines[Cost])-ROW(BudgetLines[#Headers]))/(BudgetLines[Cost]&lt;&gt;0),ROWS($X$14:BudgetLines[[#This Row],[Additional]]))),"")</f>
        <v/>
      </c>
    </row>
    <row r="99" spans="2:24" x14ac:dyDescent="0.35">
      <c r="B99" s="238"/>
      <c r="C99" s="238"/>
      <c r="D99" s="239"/>
      <c r="E99" s="240"/>
      <c r="F99" s="240"/>
      <c r="G99" s="240"/>
      <c r="H99" s="240"/>
      <c r="I99" s="241"/>
      <c r="J99" s="241"/>
      <c r="K99" s="238"/>
      <c r="L99" s="239"/>
      <c r="N99" s="240"/>
      <c r="S99" s="146" t="str">
        <f t="shared" si="2"/>
        <v>out of range</v>
      </c>
      <c r="U99" s="236">
        <f>IF(Budget!B99=Budget!$B$13,Budget!D99,0)</f>
        <v>0</v>
      </c>
      <c r="V99" s="1">
        <f>Budget!B99</f>
        <v>0</v>
      </c>
      <c r="W99" s="170">
        <f t="shared" si="3"/>
        <v>0</v>
      </c>
      <c r="X99" s="1" t="str">
        <f>IFERROR(INDEX(BudgetLines[Cost],_xlfn.AGGREGATE(15,6,(ROW(BudgetLines[Cost])-ROW(BudgetLines[#Headers]))/(BudgetLines[Cost]&lt;&gt;0),ROWS($X$14:BudgetLines[[#This Row],[Additional]]))),"")</f>
        <v/>
      </c>
    </row>
    <row r="100" spans="2:24" x14ac:dyDescent="0.35">
      <c r="B100" s="238"/>
      <c r="C100" s="238"/>
      <c r="D100" s="239"/>
      <c r="E100" s="240"/>
      <c r="F100" s="240"/>
      <c r="G100" s="240"/>
      <c r="H100" s="240"/>
      <c r="I100" s="241"/>
      <c r="J100" s="241"/>
      <c r="K100" s="238"/>
      <c r="L100" s="239"/>
      <c r="N100" s="240"/>
      <c r="S100" s="146" t="str">
        <f t="shared" si="2"/>
        <v>out of range</v>
      </c>
      <c r="U100" s="236">
        <f>IF(Budget!B100=Budget!$B$13,Budget!D100,0)</f>
        <v>0</v>
      </c>
      <c r="V100" s="1">
        <f>Budget!B100</f>
        <v>0</v>
      </c>
      <c r="W100" s="170">
        <f t="shared" si="3"/>
        <v>0</v>
      </c>
      <c r="X100" s="1" t="str">
        <f>IFERROR(INDEX(BudgetLines[Cost],_xlfn.AGGREGATE(15,6,(ROW(BudgetLines[Cost])-ROW(BudgetLines[#Headers]))/(BudgetLines[Cost]&lt;&gt;0),ROWS($X$14:BudgetLines[[#This Row],[Additional]]))),"")</f>
        <v/>
      </c>
    </row>
    <row r="101" spans="2:24" x14ac:dyDescent="0.35">
      <c r="B101" s="238"/>
      <c r="C101" s="238"/>
      <c r="D101" s="239"/>
      <c r="E101" s="240"/>
      <c r="F101" s="240"/>
      <c r="G101" s="240"/>
      <c r="H101" s="240"/>
      <c r="I101" s="241"/>
      <c r="J101" s="241"/>
      <c r="K101" s="238"/>
      <c r="L101" s="239"/>
      <c r="N101" s="240"/>
      <c r="S101" s="146" t="str">
        <f t="shared" si="2"/>
        <v>out of range</v>
      </c>
      <c r="U101" s="236">
        <f>IF(Budget!B101=Budget!$B$13,Budget!D101,0)</f>
        <v>0</v>
      </c>
      <c r="V101" s="1">
        <f>Budget!B101</f>
        <v>0</v>
      </c>
      <c r="W101" s="170">
        <f t="shared" si="3"/>
        <v>0</v>
      </c>
      <c r="X101" s="1" t="str">
        <f>IFERROR(INDEX(BudgetLines[Cost],_xlfn.AGGREGATE(15,6,(ROW(BudgetLines[Cost])-ROW(BudgetLines[#Headers]))/(BudgetLines[Cost]&lt;&gt;0),ROWS($X$14:BudgetLines[[#This Row],[Additional]]))),"")</f>
        <v/>
      </c>
    </row>
    <row r="102" spans="2:24" x14ac:dyDescent="0.35">
      <c r="B102" s="238"/>
      <c r="C102" s="238"/>
      <c r="D102" s="239"/>
      <c r="E102" s="240"/>
      <c r="F102" s="240"/>
      <c r="G102" s="240"/>
      <c r="H102" s="240"/>
      <c r="I102" s="241"/>
      <c r="J102" s="241"/>
      <c r="K102" s="238"/>
      <c r="L102" s="239"/>
      <c r="N102" s="240"/>
      <c r="S102" s="146" t="str">
        <f t="shared" si="2"/>
        <v>out of range</v>
      </c>
      <c r="U102" s="236">
        <f>IF(Budget!B102=Budget!$B$13,Budget!D102,0)</f>
        <v>0</v>
      </c>
      <c r="V102" s="1">
        <f>Budget!B102</f>
        <v>0</v>
      </c>
      <c r="W102" s="170">
        <f t="shared" si="3"/>
        <v>0</v>
      </c>
      <c r="X102" s="1" t="str">
        <f>IFERROR(INDEX(BudgetLines[Cost],_xlfn.AGGREGATE(15,6,(ROW(BudgetLines[Cost])-ROW(BudgetLines[#Headers]))/(BudgetLines[Cost]&lt;&gt;0),ROWS($X$14:BudgetLines[[#This Row],[Additional]]))),"")</f>
        <v/>
      </c>
    </row>
    <row r="103" spans="2:24" x14ac:dyDescent="0.35">
      <c r="B103" s="238"/>
      <c r="C103" s="238"/>
      <c r="D103" s="239"/>
      <c r="E103" s="240"/>
      <c r="F103" s="240"/>
      <c r="G103" s="240"/>
      <c r="H103" s="240"/>
      <c r="I103" s="241"/>
      <c r="J103" s="241"/>
      <c r="K103" s="238"/>
      <c r="L103" s="239"/>
      <c r="N103" s="240"/>
      <c r="S103" s="146" t="str">
        <f t="shared" si="2"/>
        <v>out of range</v>
      </c>
      <c r="U103" s="236">
        <f>IF(Budget!B103=Budget!$B$13,Budget!D103,0)</f>
        <v>0</v>
      </c>
      <c r="V103" s="1">
        <f>Budget!B103</f>
        <v>0</v>
      </c>
      <c r="W103" s="170">
        <f t="shared" si="3"/>
        <v>0</v>
      </c>
      <c r="X103" s="1" t="str">
        <f>IFERROR(INDEX(BudgetLines[Cost],_xlfn.AGGREGATE(15,6,(ROW(BudgetLines[Cost])-ROW(BudgetLines[#Headers]))/(BudgetLines[Cost]&lt;&gt;0),ROWS($X$14:BudgetLines[[#This Row],[Additional]]))),"")</f>
        <v/>
      </c>
    </row>
    <row r="104" spans="2:24" x14ac:dyDescent="0.35">
      <c r="B104" s="238"/>
      <c r="C104" s="238"/>
      <c r="D104" s="239"/>
      <c r="E104" s="240"/>
      <c r="F104" s="240"/>
      <c r="G104" s="240"/>
      <c r="H104" s="240"/>
      <c r="I104" s="241"/>
      <c r="J104" s="241"/>
      <c r="K104" s="238"/>
      <c r="L104" s="239"/>
      <c r="N104" s="240"/>
      <c r="S104" s="146" t="str">
        <f t="shared" si="2"/>
        <v>out of range</v>
      </c>
      <c r="U104" s="236">
        <f>IF(Budget!B104=Budget!$B$13,Budget!D104,0)</f>
        <v>0</v>
      </c>
      <c r="V104" s="1">
        <f>Budget!B104</f>
        <v>0</v>
      </c>
      <c r="W104" s="170">
        <f t="shared" si="3"/>
        <v>0</v>
      </c>
      <c r="X104" s="1" t="str">
        <f>IFERROR(INDEX(BudgetLines[Cost],_xlfn.AGGREGATE(15,6,(ROW(BudgetLines[Cost])-ROW(BudgetLines[#Headers]))/(BudgetLines[Cost]&lt;&gt;0),ROWS($X$14:BudgetLines[[#This Row],[Additional]]))),"")</f>
        <v/>
      </c>
    </row>
    <row r="105" spans="2:24" x14ac:dyDescent="0.35">
      <c r="B105" s="238"/>
      <c r="C105" s="238"/>
      <c r="D105" s="239"/>
      <c r="E105" s="240"/>
      <c r="F105" s="240"/>
      <c r="G105" s="240"/>
      <c r="H105" s="240"/>
      <c r="I105" s="241"/>
      <c r="J105" s="241"/>
      <c r="K105" s="238"/>
      <c r="L105" s="239"/>
      <c r="N105" s="240"/>
      <c r="S105" s="146" t="str">
        <f t="shared" si="2"/>
        <v>out of range</v>
      </c>
      <c r="U105" s="236">
        <f>IF(Budget!B105=Budget!$B$13,Budget!D105,0)</f>
        <v>0</v>
      </c>
      <c r="V105" s="1">
        <f>Budget!B105</f>
        <v>0</v>
      </c>
      <c r="W105" s="170">
        <f t="shared" si="3"/>
        <v>0</v>
      </c>
      <c r="X105" s="1" t="str">
        <f>IFERROR(INDEX(BudgetLines[Cost],_xlfn.AGGREGATE(15,6,(ROW(BudgetLines[Cost])-ROW(BudgetLines[#Headers]))/(BudgetLines[Cost]&lt;&gt;0),ROWS($X$14:BudgetLines[[#This Row],[Additional]]))),"")</f>
        <v/>
      </c>
    </row>
    <row r="106" spans="2:24" x14ac:dyDescent="0.35">
      <c r="B106" s="238"/>
      <c r="C106" s="238"/>
      <c r="D106" s="239"/>
      <c r="E106" s="240"/>
      <c r="F106" s="240"/>
      <c r="G106" s="240"/>
      <c r="H106" s="240"/>
      <c r="I106" s="241"/>
      <c r="J106" s="241"/>
      <c r="K106" s="238"/>
      <c r="L106" s="239"/>
      <c r="N106" s="240"/>
      <c r="S106" s="146" t="str">
        <f t="shared" si="2"/>
        <v>out of range</v>
      </c>
      <c r="U106" s="236">
        <f>IF(Budget!B106=Budget!$B$13,Budget!D106,0)</f>
        <v>0</v>
      </c>
      <c r="V106" s="1">
        <f>Budget!B106</f>
        <v>0</v>
      </c>
      <c r="W106" s="170">
        <f t="shared" si="3"/>
        <v>0</v>
      </c>
      <c r="X106" s="1" t="str">
        <f>IFERROR(INDEX(BudgetLines[Cost],_xlfn.AGGREGATE(15,6,(ROW(BudgetLines[Cost])-ROW(BudgetLines[#Headers]))/(BudgetLines[Cost]&lt;&gt;0),ROWS($X$14:BudgetLines[[#This Row],[Additional]]))),"")</f>
        <v/>
      </c>
    </row>
    <row r="107" spans="2:24" x14ac:dyDescent="0.35">
      <c r="B107" s="238"/>
      <c r="C107" s="238"/>
      <c r="D107" s="239"/>
      <c r="E107" s="240"/>
      <c r="F107" s="240"/>
      <c r="G107" s="240"/>
      <c r="H107" s="240"/>
      <c r="I107" s="241"/>
      <c r="J107" s="241"/>
      <c r="K107" s="238"/>
      <c r="L107" s="239"/>
      <c r="N107" s="240"/>
      <c r="S107" s="146" t="str">
        <f t="shared" si="2"/>
        <v>out of range</v>
      </c>
      <c r="U107" s="236">
        <f>IF(Budget!B107=Budget!$B$13,Budget!D107,0)</f>
        <v>0</v>
      </c>
      <c r="V107" s="1">
        <f>Budget!B107</f>
        <v>0</v>
      </c>
      <c r="W107" s="170">
        <f t="shared" si="3"/>
        <v>0</v>
      </c>
      <c r="X107" s="1" t="str">
        <f>IFERROR(INDEX(BudgetLines[Cost],_xlfn.AGGREGATE(15,6,(ROW(BudgetLines[Cost])-ROW(BudgetLines[#Headers]))/(BudgetLines[Cost]&lt;&gt;0),ROWS($X$14:BudgetLines[[#This Row],[Additional]]))),"")</f>
        <v/>
      </c>
    </row>
    <row r="108" spans="2:24" x14ac:dyDescent="0.35">
      <c r="B108" s="238"/>
      <c r="C108" s="238"/>
      <c r="D108" s="239"/>
      <c r="E108" s="240"/>
      <c r="F108" s="240"/>
      <c r="G108" s="240"/>
      <c r="H108" s="240"/>
      <c r="I108" s="241"/>
      <c r="J108" s="241"/>
      <c r="K108" s="238"/>
      <c r="L108" s="239"/>
      <c r="N108" s="240"/>
      <c r="S108" s="146" t="str">
        <f t="shared" si="2"/>
        <v>out of range</v>
      </c>
      <c r="U108" s="236">
        <f>IF(Budget!B108=Budget!$B$13,Budget!D108,0)</f>
        <v>0</v>
      </c>
      <c r="V108" s="1">
        <f>Budget!B108</f>
        <v>0</v>
      </c>
      <c r="W108" s="170">
        <f t="shared" si="3"/>
        <v>0</v>
      </c>
      <c r="X108" s="1" t="str">
        <f>IFERROR(INDEX(BudgetLines[Cost],_xlfn.AGGREGATE(15,6,(ROW(BudgetLines[Cost])-ROW(BudgetLines[#Headers]))/(BudgetLines[Cost]&lt;&gt;0),ROWS($X$14:BudgetLines[[#This Row],[Additional]]))),"")</f>
        <v/>
      </c>
    </row>
    <row r="109" spans="2:24" x14ac:dyDescent="0.35">
      <c r="B109" s="238"/>
      <c r="C109" s="238"/>
      <c r="D109" s="239"/>
      <c r="E109" s="240"/>
      <c r="F109" s="240"/>
      <c r="G109" s="240"/>
      <c r="H109" s="240"/>
      <c r="I109" s="241"/>
      <c r="J109" s="241"/>
      <c r="K109" s="238"/>
      <c r="L109" s="239"/>
      <c r="N109" s="240"/>
      <c r="S109" s="146" t="str">
        <f t="shared" si="2"/>
        <v>out of range</v>
      </c>
      <c r="U109" s="236">
        <f>IF(Budget!B109=Budget!$B$13,Budget!D109,0)</f>
        <v>0</v>
      </c>
      <c r="V109" s="1">
        <f>Budget!B109</f>
        <v>0</v>
      </c>
      <c r="W109" s="170">
        <f t="shared" si="3"/>
        <v>0</v>
      </c>
      <c r="X109" s="1" t="str">
        <f>IFERROR(INDEX(BudgetLines[Cost],_xlfn.AGGREGATE(15,6,(ROW(BudgetLines[Cost])-ROW(BudgetLines[#Headers]))/(BudgetLines[Cost]&lt;&gt;0),ROWS($X$14:BudgetLines[[#This Row],[Additional]]))),"")</f>
        <v/>
      </c>
    </row>
    <row r="110" spans="2:24" x14ac:dyDescent="0.35">
      <c r="B110" s="238"/>
      <c r="C110" s="238"/>
      <c r="D110" s="239"/>
      <c r="E110" s="240"/>
      <c r="F110" s="240"/>
      <c r="G110" s="240"/>
      <c r="H110" s="240"/>
      <c r="I110" s="241"/>
      <c r="J110" s="241"/>
      <c r="K110" s="238"/>
      <c r="L110" s="239"/>
      <c r="N110" s="240"/>
      <c r="S110" s="146" t="str">
        <f t="shared" si="2"/>
        <v>out of range</v>
      </c>
      <c r="U110" s="236">
        <f>IF(Budget!B110=Budget!$B$13,Budget!D110,0)</f>
        <v>0</v>
      </c>
      <c r="V110" s="1">
        <f>Budget!B110</f>
        <v>0</v>
      </c>
      <c r="W110" s="170">
        <f t="shared" si="3"/>
        <v>0</v>
      </c>
      <c r="X110" s="1" t="str">
        <f>IFERROR(INDEX(BudgetLines[Cost],_xlfn.AGGREGATE(15,6,(ROW(BudgetLines[Cost])-ROW(BudgetLines[#Headers]))/(BudgetLines[Cost]&lt;&gt;0),ROWS($X$14:BudgetLines[[#This Row],[Additional]]))),"")</f>
        <v/>
      </c>
    </row>
    <row r="111" spans="2:24" x14ac:dyDescent="0.35">
      <c r="B111" s="238"/>
      <c r="C111" s="238"/>
      <c r="D111" s="239"/>
      <c r="E111" s="240"/>
      <c r="F111" s="240"/>
      <c r="G111" s="240"/>
      <c r="H111" s="240"/>
      <c r="I111" s="241"/>
      <c r="J111" s="241"/>
      <c r="K111" s="238"/>
      <c r="L111" s="239"/>
      <c r="N111" s="240"/>
      <c r="S111" s="146" t="str">
        <f t="shared" si="2"/>
        <v>out of range</v>
      </c>
      <c r="U111" s="236">
        <f>IF(Budget!B111=Budget!$B$13,Budget!D111,0)</f>
        <v>0</v>
      </c>
      <c r="V111" s="1">
        <f>Budget!B111</f>
        <v>0</v>
      </c>
      <c r="W111" s="170">
        <f t="shared" si="3"/>
        <v>0</v>
      </c>
      <c r="X111" s="1" t="str">
        <f>IFERROR(INDEX(BudgetLines[Cost],_xlfn.AGGREGATE(15,6,(ROW(BudgetLines[Cost])-ROW(BudgetLines[#Headers]))/(BudgetLines[Cost]&lt;&gt;0),ROWS($X$14:BudgetLines[[#This Row],[Additional]]))),"")</f>
        <v/>
      </c>
    </row>
    <row r="112" spans="2:24" x14ac:dyDescent="0.35">
      <c r="B112" s="238"/>
      <c r="C112" s="238"/>
      <c r="D112" s="239"/>
      <c r="E112" s="240"/>
      <c r="F112" s="240"/>
      <c r="G112" s="240"/>
      <c r="H112" s="240"/>
      <c r="I112" s="241"/>
      <c r="J112" s="241"/>
      <c r="K112" s="238"/>
      <c r="L112" s="239"/>
      <c r="N112" s="240"/>
      <c r="S112" s="146" t="str">
        <f t="shared" si="2"/>
        <v>out of range</v>
      </c>
      <c r="U112" s="236">
        <f>IF(Budget!B112=Budget!$B$13,Budget!D112,0)</f>
        <v>0</v>
      </c>
      <c r="V112" s="1">
        <f>Budget!B112</f>
        <v>0</v>
      </c>
      <c r="W112" s="170">
        <f t="shared" si="3"/>
        <v>0</v>
      </c>
      <c r="X112" s="1" t="str">
        <f>IFERROR(INDEX(BudgetLines[Cost],_xlfn.AGGREGATE(15,6,(ROW(BudgetLines[Cost])-ROW(BudgetLines[#Headers]))/(BudgetLines[Cost]&lt;&gt;0),ROWS($X$14:BudgetLines[[#This Row],[Additional]]))),"")</f>
        <v/>
      </c>
    </row>
    <row r="113" spans="2:24" x14ac:dyDescent="0.35">
      <c r="B113" s="238"/>
      <c r="C113" s="238"/>
      <c r="D113" s="239"/>
      <c r="E113" s="240"/>
      <c r="F113" s="240"/>
      <c r="G113" s="240"/>
      <c r="H113" s="240"/>
      <c r="I113" s="241"/>
      <c r="J113" s="241"/>
      <c r="K113" s="238"/>
      <c r="L113" s="239"/>
      <c r="N113" s="240"/>
      <c r="S113" s="146" t="str">
        <f t="shared" si="2"/>
        <v>out of range</v>
      </c>
      <c r="U113" s="236">
        <f>IF(Budget!B113=Budget!$B$13,Budget!D113,0)</f>
        <v>0</v>
      </c>
      <c r="V113" s="1">
        <f>Budget!B113</f>
        <v>0</v>
      </c>
      <c r="W113" s="170">
        <f t="shared" si="3"/>
        <v>0</v>
      </c>
      <c r="X113" s="1" t="str">
        <f>IFERROR(INDEX(BudgetLines[Cost],_xlfn.AGGREGATE(15,6,(ROW(BudgetLines[Cost])-ROW(BudgetLines[#Headers]))/(BudgetLines[Cost]&lt;&gt;0),ROWS($X$14:BudgetLines[[#This Row],[Additional]]))),"")</f>
        <v/>
      </c>
    </row>
    <row r="114" spans="2:24" x14ac:dyDescent="0.35">
      <c r="B114" s="238"/>
      <c r="C114" s="238"/>
      <c r="D114" s="239"/>
      <c r="E114" s="240"/>
      <c r="F114" s="240"/>
      <c r="G114" s="240"/>
      <c r="H114" s="240"/>
      <c r="I114" s="241"/>
      <c r="J114" s="241"/>
      <c r="K114" s="238"/>
      <c r="L114" s="239"/>
      <c r="N114" s="240"/>
      <c r="S114" s="146" t="str">
        <f t="shared" si="2"/>
        <v>out of range</v>
      </c>
      <c r="U114" s="236">
        <f>IF(Budget!B114=Budget!$B$13,Budget!D114,0)</f>
        <v>0</v>
      </c>
      <c r="V114" s="1">
        <f>Budget!B114</f>
        <v>0</v>
      </c>
      <c r="W114" s="170">
        <f t="shared" si="3"/>
        <v>0</v>
      </c>
      <c r="X114" s="1" t="str">
        <f>IFERROR(INDEX(BudgetLines[Cost],_xlfn.AGGREGATE(15,6,(ROW(BudgetLines[Cost])-ROW(BudgetLines[#Headers]))/(BudgetLines[Cost]&lt;&gt;0),ROWS($X$14:BudgetLines[[#This Row],[Additional]]))),"")</f>
        <v/>
      </c>
    </row>
    <row r="115" spans="2:24" x14ac:dyDescent="0.35">
      <c r="B115" s="238"/>
      <c r="C115" s="238"/>
      <c r="D115" s="239"/>
      <c r="E115" s="240"/>
      <c r="F115" s="240"/>
      <c r="G115" s="240"/>
      <c r="H115" s="240"/>
      <c r="I115" s="241"/>
      <c r="J115" s="241"/>
      <c r="K115" s="238"/>
      <c r="L115" s="239"/>
      <c r="N115" s="240"/>
      <c r="S115" s="146" t="str">
        <f t="shared" si="2"/>
        <v>out of range</v>
      </c>
      <c r="U115" s="236">
        <f>IF(Budget!B115=Budget!$B$13,Budget!D115,0)</f>
        <v>0</v>
      </c>
      <c r="V115" s="1">
        <f>Budget!B115</f>
        <v>0</v>
      </c>
      <c r="W115" s="170">
        <f t="shared" si="3"/>
        <v>0</v>
      </c>
      <c r="X115" s="1" t="str">
        <f>IFERROR(INDEX(BudgetLines[Cost],_xlfn.AGGREGATE(15,6,(ROW(BudgetLines[Cost])-ROW(BudgetLines[#Headers]))/(BudgetLines[Cost]&lt;&gt;0),ROWS($X$14:BudgetLines[[#This Row],[Additional]]))),"")</f>
        <v/>
      </c>
    </row>
    <row r="116" spans="2:24" x14ac:dyDescent="0.35">
      <c r="B116" s="238"/>
      <c r="C116" s="238"/>
      <c r="D116" s="239"/>
      <c r="E116" s="240"/>
      <c r="F116" s="240"/>
      <c r="G116" s="240"/>
      <c r="H116" s="240"/>
      <c r="I116" s="241"/>
      <c r="J116" s="241"/>
      <c r="K116" s="238"/>
      <c r="L116" s="239"/>
      <c r="N116" s="240"/>
      <c r="S116" s="146" t="str">
        <f t="shared" si="2"/>
        <v>out of range</v>
      </c>
      <c r="U116" s="236">
        <f>IF(Budget!B116=Budget!$B$13,Budget!D116,0)</f>
        <v>0</v>
      </c>
      <c r="V116" s="1">
        <f>Budget!B116</f>
        <v>0</v>
      </c>
      <c r="W116" s="170">
        <f t="shared" si="3"/>
        <v>0</v>
      </c>
      <c r="X116" s="1" t="str">
        <f>IFERROR(INDEX(BudgetLines[Cost],_xlfn.AGGREGATE(15,6,(ROW(BudgetLines[Cost])-ROW(BudgetLines[#Headers]))/(BudgetLines[Cost]&lt;&gt;0),ROWS($X$14:BudgetLines[[#This Row],[Additional]]))),"")</f>
        <v/>
      </c>
    </row>
    <row r="117" spans="2:24" x14ac:dyDescent="0.35">
      <c r="B117" s="238"/>
      <c r="C117" s="238"/>
      <c r="D117" s="239"/>
      <c r="E117" s="240"/>
      <c r="F117" s="240"/>
      <c r="G117" s="240"/>
      <c r="H117" s="240"/>
      <c r="I117" s="241"/>
      <c r="J117" s="241"/>
      <c r="K117" s="238"/>
      <c r="L117" s="239"/>
      <c r="N117" s="240"/>
      <c r="S117" s="146" t="str">
        <f t="shared" si="2"/>
        <v>out of range</v>
      </c>
      <c r="U117" s="236">
        <f>IF(Budget!B117=Budget!$B$13,Budget!D117,0)</f>
        <v>0</v>
      </c>
      <c r="V117" s="1">
        <f>Budget!B117</f>
        <v>0</v>
      </c>
      <c r="W117" s="170">
        <f t="shared" si="3"/>
        <v>0</v>
      </c>
      <c r="X117" s="1" t="str">
        <f>IFERROR(INDEX(BudgetLines[Cost],_xlfn.AGGREGATE(15,6,(ROW(BudgetLines[Cost])-ROW(BudgetLines[#Headers]))/(BudgetLines[Cost]&lt;&gt;0),ROWS($X$14:BudgetLines[[#This Row],[Additional]]))),"")</f>
        <v/>
      </c>
    </row>
    <row r="118" spans="2:24" x14ac:dyDescent="0.35">
      <c r="B118" s="238"/>
      <c r="C118" s="238"/>
      <c r="D118" s="239"/>
      <c r="E118" s="240"/>
      <c r="F118" s="240"/>
      <c r="G118" s="240"/>
      <c r="H118" s="240"/>
      <c r="I118" s="241"/>
      <c r="J118" s="241"/>
      <c r="K118" s="238"/>
      <c r="L118" s="239"/>
      <c r="N118" s="240"/>
      <c r="S118" s="146" t="str">
        <f t="shared" si="2"/>
        <v>out of range</v>
      </c>
      <c r="U118" s="236">
        <f>IF(Budget!B118=Budget!$B$13,Budget!D118,0)</f>
        <v>0</v>
      </c>
      <c r="V118" s="1">
        <f>Budget!B118</f>
        <v>0</v>
      </c>
      <c r="W118" s="170">
        <f t="shared" si="3"/>
        <v>0</v>
      </c>
      <c r="X118" s="1" t="str">
        <f>IFERROR(INDEX(BudgetLines[Cost],_xlfn.AGGREGATE(15,6,(ROW(BudgetLines[Cost])-ROW(BudgetLines[#Headers]))/(BudgetLines[Cost]&lt;&gt;0),ROWS($X$14:BudgetLines[[#This Row],[Additional]]))),"")</f>
        <v/>
      </c>
    </row>
    <row r="119" spans="2:24" x14ac:dyDescent="0.35">
      <c r="B119" s="238"/>
      <c r="C119" s="238"/>
      <c r="D119" s="239"/>
      <c r="E119" s="240"/>
      <c r="F119" s="240"/>
      <c r="G119" s="240"/>
      <c r="H119" s="240"/>
      <c r="I119" s="241"/>
      <c r="J119" s="241"/>
      <c r="K119" s="238"/>
      <c r="L119" s="239"/>
      <c r="N119" s="240"/>
      <c r="S119" s="146" t="str">
        <f t="shared" si="2"/>
        <v>out of range</v>
      </c>
    </row>
    <row r="120" spans="2:24" x14ac:dyDescent="0.35">
      <c r="B120" s="238"/>
      <c r="C120" s="238"/>
      <c r="D120" s="239"/>
      <c r="E120" s="240"/>
      <c r="F120" s="240"/>
      <c r="G120" s="240"/>
      <c r="H120" s="240"/>
      <c r="I120" s="241"/>
      <c r="J120" s="241"/>
      <c r="K120" s="238"/>
      <c r="L120" s="239"/>
      <c r="N120" s="240"/>
      <c r="S120" s="146" t="str">
        <f t="shared" si="2"/>
        <v>out of range</v>
      </c>
    </row>
    <row r="121" spans="2:24" x14ac:dyDescent="0.35">
      <c r="B121" s="238"/>
      <c r="C121" s="238"/>
      <c r="D121" s="239"/>
      <c r="E121" s="240"/>
      <c r="F121" s="240"/>
      <c r="G121" s="240"/>
      <c r="H121" s="240"/>
      <c r="I121" s="241"/>
      <c r="J121" s="241"/>
      <c r="K121" s="238"/>
      <c r="L121" s="239"/>
      <c r="N121" s="240"/>
      <c r="S121" s="146" t="str">
        <f t="shared" si="2"/>
        <v>out of range</v>
      </c>
    </row>
    <row r="122" spans="2:24" x14ac:dyDescent="0.35">
      <c r="B122" s="238"/>
      <c r="C122" s="238"/>
      <c r="D122" s="239"/>
      <c r="E122" s="240"/>
      <c r="F122" s="240"/>
      <c r="G122" s="240"/>
      <c r="H122" s="240"/>
      <c r="I122" s="241"/>
      <c r="J122" s="241"/>
      <c r="K122" s="238"/>
      <c r="L122" s="239"/>
      <c r="N122" s="240"/>
      <c r="S122" s="146" t="str">
        <f t="shared" si="2"/>
        <v>out of range</v>
      </c>
    </row>
    <row r="123" spans="2:24" x14ac:dyDescent="0.35">
      <c r="B123" s="238"/>
      <c r="C123" s="238"/>
      <c r="D123" s="239"/>
      <c r="E123" s="240"/>
      <c r="F123" s="240"/>
      <c r="G123" s="240"/>
      <c r="H123" s="240"/>
      <c r="I123" s="241"/>
      <c r="J123" s="241"/>
      <c r="K123" s="238"/>
      <c r="L123" s="239"/>
      <c r="N123" s="240"/>
      <c r="S123" s="146" t="str">
        <f t="shared" si="2"/>
        <v>out of range</v>
      </c>
    </row>
    <row r="124" spans="2:24" x14ac:dyDescent="0.35">
      <c r="B124" s="238"/>
      <c r="C124" s="238"/>
      <c r="D124" s="239"/>
      <c r="E124" s="240"/>
      <c r="F124" s="240"/>
      <c r="G124" s="240"/>
      <c r="H124" s="240"/>
      <c r="I124" s="241"/>
      <c r="J124" s="241"/>
      <c r="K124" s="238"/>
      <c r="L124" s="239"/>
      <c r="N124" s="240"/>
      <c r="S124" s="146" t="str">
        <f t="shared" si="2"/>
        <v>out of range</v>
      </c>
    </row>
    <row r="125" spans="2:24" x14ac:dyDescent="0.35">
      <c r="B125" s="238"/>
      <c r="C125" s="238"/>
      <c r="D125" s="239"/>
      <c r="E125" s="240"/>
      <c r="F125" s="240"/>
      <c r="G125" s="240"/>
      <c r="H125" s="240"/>
      <c r="I125" s="241"/>
      <c r="J125" s="241"/>
      <c r="K125" s="238"/>
      <c r="L125" s="239"/>
      <c r="N125" s="240"/>
      <c r="S125" s="146" t="str">
        <f t="shared" si="2"/>
        <v>out of range</v>
      </c>
    </row>
    <row r="126" spans="2:24" x14ac:dyDescent="0.35">
      <c r="B126" s="238"/>
      <c r="C126" s="238"/>
      <c r="D126" s="239"/>
      <c r="E126" s="240"/>
      <c r="F126" s="240"/>
      <c r="G126" s="240"/>
      <c r="H126" s="240"/>
      <c r="I126" s="241"/>
      <c r="J126" s="241"/>
      <c r="K126" s="238"/>
      <c r="L126" s="239"/>
      <c r="N126" s="240"/>
      <c r="S126" s="146" t="str">
        <f t="shared" si="2"/>
        <v>out of range</v>
      </c>
    </row>
    <row r="127" spans="2:24" x14ac:dyDescent="0.35">
      <c r="B127" s="238"/>
      <c r="C127" s="238"/>
      <c r="D127" s="239"/>
      <c r="E127" s="240"/>
      <c r="F127" s="240"/>
      <c r="G127" s="240"/>
      <c r="H127" s="240"/>
      <c r="I127" s="241"/>
      <c r="J127" s="241"/>
      <c r="K127" s="238"/>
      <c r="L127" s="239"/>
      <c r="N127" s="240"/>
      <c r="S127" s="146" t="str">
        <f t="shared" si="2"/>
        <v>out of range</v>
      </c>
    </row>
    <row r="128" spans="2:24" x14ac:dyDescent="0.35">
      <c r="B128" s="238"/>
      <c r="C128" s="238"/>
      <c r="D128" s="239"/>
      <c r="E128" s="240"/>
      <c r="F128" s="240"/>
      <c r="G128" s="240"/>
      <c r="H128" s="240"/>
      <c r="I128" s="241"/>
      <c r="J128" s="241"/>
      <c r="K128" s="238"/>
      <c r="L128" s="239"/>
      <c r="N128" s="240"/>
      <c r="S128" s="146" t="str">
        <f t="shared" si="2"/>
        <v>out of range</v>
      </c>
    </row>
    <row r="129" spans="2:19" x14ac:dyDescent="0.35">
      <c r="B129" s="238"/>
      <c r="C129" s="238"/>
      <c r="D129" s="239"/>
      <c r="E129" s="240"/>
      <c r="F129" s="240"/>
      <c r="G129" s="240"/>
      <c r="H129" s="240"/>
      <c r="I129" s="241"/>
      <c r="J129" s="241"/>
      <c r="K129" s="238"/>
      <c r="L129" s="239"/>
      <c r="N129" s="240"/>
      <c r="S129" s="146" t="str">
        <f t="shared" si="2"/>
        <v>out of range</v>
      </c>
    </row>
    <row r="130" spans="2:19" x14ac:dyDescent="0.35">
      <c r="B130" s="238"/>
      <c r="C130" s="238"/>
      <c r="D130" s="239"/>
      <c r="E130" s="240"/>
      <c r="F130" s="240"/>
      <c r="G130" s="240"/>
      <c r="H130" s="240"/>
      <c r="I130" s="241"/>
      <c r="J130" s="241"/>
      <c r="K130" s="238"/>
      <c r="L130" s="239"/>
      <c r="N130" s="240"/>
      <c r="S130" s="146" t="str">
        <f t="shared" si="2"/>
        <v>out of range</v>
      </c>
    </row>
    <row r="131" spans="2:19" x14ac:dyDescent="0.35">
      <c r="B131" s="238"/>
      <c r="C131" s="238"/>
      <c r="D131" s="239"/>
      <c r="E131" s="240"/>
      <c r="F131" s="240"/>
      <c r="G131" s="240"/>
      <c r="H131" s="240"/>
      <c r="I131" s="241"/>
      <c r="J131" s="241"/>
      <c r="K131" s="238"/>
      <c r="L131" s="239"/>
      <c r="N131" s="240"/>
      <c r="S131" s="146" t="str">
        <f t="shared" si="2"/>
        <v>out of range</v>
      </c>
    </row>
    <row r="132" spans="2:19" x14ac:dyDescent="0.35">
      <c r="B132" s="238"/>
      <c r="C132" s="238"/>
      <c r="D132" s="239"/>
      <c r="E132" s="240"/>
      <c r="F132" s="240"/>
      <c r="G132" s="240"/>
      <c r="H132" s="240"/>
      <c r="I132" s="241"/>
      <c r="J132" s="241"/>
      <c r="K132" s="238"/>
      <c r="L132" s="239"/>
      <c r="N132" s="240"/>
      <c r="S132" s="146" t="str">
        <f t="shared" si="2"/>
        <v>out of range</v>
      </c>
    </row>
    <row r="133" spans="2:19" x14ac:dyDescent="0.35">
      <c r="B133" s="238"/>
      <c r="C133" s="238"/>
      <c r="D133" s="239"/>
      <c r="E133" s="240"/>
      <c r="F133" s="240"/>
      <c r="G133" s="240"/>
      <c r="H133" s="240"/>
      <c r="I133" s="241"/>
      <c r="J133" s="241"/>
      <c r="K133" s="238"/>
      <c r="L133" s="239"/>
      <c r="N133" s="240"/>
      <c r="S133" s="146" t="str">
        <f t="shared" si="2"/>
        <v>out of range</v>
      </c>
    </row>
    <row r="134" spans="2:19" x14ac:dyDescent="0.35">
      <c r="B134" s="238"/>
      <c r="C134" s="238"/>
      <c r="D134" s="239"/>
      <c r="E134" s="240"/>
      <c r="F134" s="240"/>
      <c r="G134" s="240"/>
      <c r="H134" s="240"/>
      <c r="I134" s="241"/>
      <c r="J134" s="241"/>
      <c r="K134" s="238"/>
      <c r="L134" s="239"/>
      <c r="N134" s="240"/>
      <c r="S134" s="146" t="str">
        <f t="shared" si="2"/>
        <v>out of range</v>
      </c>
    </row>
    <row r="135" spans="2:19" x14ac:dyDescent="0.35">
      <c r="B135" s="238"/>
      <c r="C135" s="238"/>
      <c r="D135" s="239"/>
      <c r="E135" s="240"/>
      <c r="F135" s="240"/>
      <c r="G135" s="240"/>
      <c r="H135" s="240"/>
      <c r="I135" s="241"/>
      <c r="J135" s="241"/>
      <c r="K135" s="238"/>
      <c r="L135" s="239"/>
      <c r="N135" s="240"/>
      <c r="S135" s="146" t="str">
        <f t="shared" si="2"/>
        <v>out of range</v>
      </c>
    </row>
    <row r="136" spans="2:19" x14ac:dyDescent="0.35">
      <c r="B136" s="238"/>
      <c r="C136" s="238"/>
      <c r="D136" s="239"/>
      <c r="E136" s="240"/>
      <c r="F136" s="240"/>
      <c r="G136" s="240"/>
      <c r="H136" s="240"/>
      <c r="I136" s="241"/>
      <c r="J136" s="241"/>
      <c r="K136" s="238"/>
      <c r="L136" s="239"/>
      <c r="N136" s="240"/>
      <c r="S136" s="146" t="str">
        <f t="shared" si="2"/>
        <v>out of range</v>
      </c>
    </row>
    <row r="137" spans="2:19" x14ac:dyDescent="0.35">
      <c r="B137" s="238"/>
      <c r="C137" s="238"/>
      <c r="D137" s="239"/>
      <c r="E137" s="240"/>
      <c r="F137" s="240"/>
      <c r="G137" s="240"/>
      <c r="H137" s="240"/>
      <c r="I137" s="241"/>
      <c r="J137" s="241"/>
      <c r="K137" s="238"/>
      <c r="L137" s="239"/>
      <c r="N137" s="240"/>
      <c r="S137" s="146" t="str">
        <f t="shared" si="2"/>
        <v>out of range</v>
      </c>
    </row>
    <row r="138" spans="2:19" x14ac:dyDescent="0.35">
      <c r="B138" s="238"/>
      <c r="C138" s="238"/>
      <c r="D138" s="239"/>
      <c r="E138" s="240"/>
      <c r="F138" s="240"/>
      <c r="G138" s="240"/>
      <c r="H138" s="240"/>
      <c r="I138" s="241"/>
      <c r="J138" s="241"/>
      <c r="K138" s="238"/>
      <c r="L138" s="239"/>
      <c r="N138" s="240"/>
      <c r="S138" s="146" t="str">
        <f t="shared" si="2"/>
        <v>out of range</v>
      </c>
    </row>
    <row r="139" spans="2:19" x14ac:dyDescent="0.35">
      <c r="B139" s="238"/>
      <c r="C139" s="238"/>
      <c r="D139" s="239"/>
      <c r="E139" s="240"/>
      <c r="F139" s="240"/>
      <c r="G139" s="240"/>
      <c r="H139" s="240"/>
      <c r="I139" s="241"/>
      <c r="J139" s="241"/>
      <c r="K139" s="238"/>
      <c r="L139" s="239"/>
      <c r="N139" s="240"/>
      <c r="S139" s="146" t="str">
        <f t="shared" si="2"/>
        <v>out of range</v>
      </c>
    </row>
    <row r="140" spans="2:19" x14ac:dyDescent="0.35">
      <c r="B140" s="238"/>
      <c r="C140" s="238"/>
      <c r="D140" s="239"/>
      <c r="E140" s="240"/>
      <c r="F140" s="240"/>
      <c r="G140" s="240"/>
      <c r="H140" s="240"/>
      <c r="I140" s="241"/>
      <c r="J140" s="241"/>
      <c r="K140" s="238"/>
      <c r="L140" s="239"/>
      <c r="N140" s="240"/>
      <c r="S140" s="146" t="str">
        <f t="shared" si="2"/>
        <v>out of range</v>
      </c>
    </row>
    <row r="141" spans="2:19" x14ac:dyDescent="0.35">
      <c r="B141" s="238"/>
      <c r="C141" s="238"/>
      <c r="D141" s="239"/>
      <c r="E141" s="240"/>
      <c r="F141" s="240"/>
      <c r="G141" s="240"/>
      <c r="H141" s="240"/>
      <c r="I141" s="241"/>
      <c r="J141" s="241"/>
      <c r="K141" s="238"/>
      <c r="L141" s="239"/>
      <c r="N141" s="240"/>
      <c r="S141" s="146" t="str">
        <f t="shared" si="2"/>
        <v>out of range</v>
      </c>
    </row>
    <row r="142" spans="2:19" x14ac:dyDescent="0.35">
      <c r="B142" s="238"/>
      <c r="C142" s="238"/>
      <c r="D142" s="239"/>
      <c r="E142" s="240"/>
      <c r="F142" s="240"/>
      <c r="G142" s="240"/>
      <c r="H142" s="240"/>
      <c r="I142" s="241"/>
      <c r="J142" s="241"/>
      <c r="K142" s="238"/>
      <c r="L142" s="239"/>
      <c r="N142" s="240"/>
      <c r="S142" s="146" t="str">
        <f t="shared" ref="S142:S205" si="4">IF($D142&lt;$S$1,$T$1,IF($D142&lt;=$S$3,$S$2,IF($D142&lt;=$S$5,$S$4,IF($D142&lt;=$S$7,$S$6,IF($D142&lt;=$S$9,$S$8,IF($D142&lt;=$S$11,$S$10,$T$1))))))</f>
        <v>out of range</v>
      </c>
    </row>
    <row r="143" spans="2:19" x14ac:dyDescent="0.35">
      <c r="B143" s="238"/>
      <c r="C143" s="238"/>
      <c r="D143" s="239"/>
      <c r="E143" s="240"/>
      <c r="F143" s="240"/>
      <c r="G143" s="240"/>
      <c r="H143" s="240"/>
      <c r="I143" s="241"/>
      <c r="J143" s="241"/>
      <c r="K143" s="238"/>
      <c r="L143" s="239"/>
      <c r="N143" s="240"/>
      <c r="S143" s="146" t="str">
        <f t="shared" si="4"/>
        <v>out of range</v>
      </c>
    </row>
    <row r="144" spans="2:19" x14ac:dyDescent="0.35">
      <c r="B144" s="238"/>
      <c r="C144" s="238"/>
      <c r="D144" s="239"/>
      <c r="E144" s="240"/>
      <c r="F144" s="240"/>
      <c r="G144" s="240"/>
      <c r="H144" s="240"/>
      <c r="I144" s="241"/>
      <c r="J144" s="241"/>
      <c r="K144" s="238"/>
      <c r="L144" s="239"/>
      <c r="N144" s="240"/>
      <c r="S144" s="146" t="str">
        <f t="shared" si="4"/>
        <v>out of range</v>
      </c>
    </row>
    <row r="145" spans="2:19" x14ac:dyDescent="0.35">
      <c r="B145" s="238"/>
      <c r="C145" s="238"/>
      <c r="D145" s="239"/>
      <c r="E145" s="240"/>
      <c r="F145" s="240"/>
      <c r="G145" s="240"/>
      <c r="H145" s="240"/>
      <c r="I145" s="241"/>
      <c r="J145" s="241"/>
      <c r="K145" s="238"/>
      <c r="L145" s="239"/>
      <c r="N145" s="240"/>
      <c r="S145" s="146" t="str">
        <f t="shared" si="4"/>
        <v>out of range</v>
      </c>
    </row>
    <row r="146" spans="2:19" x14ac:dyDescent="0.35">
      <c r="B146" s="238"/>
      <c r="C146" s="238"/>
      <c r="D146" s="239"/>
      <c r="E146" s="240"/>
      <c r="F146" s="240"/>
      <c r="G146" s="240"/>
      <c r="H146" s="240"/>
      <c r="I146" s="241"/>
      <c r="J146" s="241"/>
      <c r="K146" s="238"/>
      <c r="L146" s="239"/>
      <c r="N146" s="240"/>
      <c r="S146" s="146" t="str">
        <f t="shared" si="4"/>
        <v>out of range</v>
      </c>
    </row>
    <row r="147" spans="2:19" x14ac:dyDescent="0.35">
      <c r="B147" s="238"/>
      <c r="C147" s="238"/>
      <c r="D147" s="239"/>
      <c r="E147" s="240"/>
      <c r="F147" s="240"/>
      <c r="G147" s="240"/>
      <c r="H147" s="240"/>
      <c r="I147" s="241"/>
      <c r="J147" s="241"/>
      <c r="K147" s="238"/>
      <c r="L147" s="239"/>
      <c r="N147" s="240"/>
      <c r="S147" s="146" t="str">
        <f t="shared" si="4"/>
        <v>out of range</v>
      </c>
    </row>
    <row r="148" spans="2:19" x14ac:dyDescent="0.35">
      <c r="B148" s="238"/>
      <c r="C148" s="238"/>
      <c r="D148" s="239"/>
      <c r="E148" s="240"/>
      <c r="F148" s="240"/>
      <c r="G148" s="240"/>
      <c r="H148" s="240"/>
      <c r="I148" s="241"/>
      <c r="J148" s="241"/>
      <c r="K148" s="238"/>
      <c r="L148" s="239"/>
      <c r="N148" s="240"/>
      <c r="S148" s="146" t="str">
        <f t="shared" si="4"/>
        <v>out of range</v>
      </c>
    </row>
    <row r="149" spans="2:19" x14ac:dyDescent="0.35">
      <c r="B149" s="238"/>
      <c r="C149" s="238"/>
      <c r="D149" s="239"/>
      <c r="E149" s="240"/>
      <c r="F149" s="240"/>
      <c r="G149" s="240"/>
      <c r="H149" s="240"/>
      <c r="I149" s="241"/>
      <c r="J149" s="241"/>
      <c r="K149" s="238"/>
      <c r="L149" s="239"/>
      <c r="N149" s="240"/>
      <c r="S149" s="146" t="str">
        <f t="shared" si="4"/>
        <v>out of range</v>
      </c>
    </row>
    <row r="150" spans="2:19" x14ac:dyDescent="0.35">
      <c r="B150" s="238"/>
      <c r="C150" s="238"/>
      <c r="D150" s="239"/>
      <c r="E150" s="240"/>
      <c r="F150" s="240"/>
      <c r="G150" s="240"/>
      <c r="H150" s="240"/>
      <c r="I150" s="241"/>
      <c r="J150" s="241"/>
      <c r="K150" s="238"/>
      <c r="L150" s="239"/>
      <c r="N150" s="240"/>
      <c r="S150" s="146" t="str">
        <f t="shared" si="4"/>
        <v>out of range</v>
      </c>
    </row>
    <row r="151" spans="2:19" x14ac:dyDescent="0.35">
      <c r="B151" s="238"/>
      <c r="C151" s="238"/>
      <c r="D151" s="239"/>
      <c r="E151" s="240"/>
      <c r="F151" s="240"/>
      <c r="G151" s="240"/>
      <c r="H151" s="240"/>
      <c r="I151" s="241"/>
      <c r="J151" s="241"/>
      <c r="K151" s="238"/>
      <c r="L151" s="239"/>
      <c r="N151" s="240"/>
      <c r="S151" s="146" t="str">
        <f t="shared" si="4"/>
        <v>out of range</v>
      </c>
    </row>
    <row r="152" spans="2:19" x14ac:dyDescent="0.35">
      <c r="B152" s="238"/>
      <c r="C152" s="238"/>
      <c r="D152" s="239"/>
      <c r="E152" s="240"/>
      <c r="F152" s="240"/>
      <c r="G152" s="240"/>
      <c r="H152" s="240"/>
      <c r="I152" s="241"/>
      <c r="J152" s="241"/>
      <c r="K152" s="238"/>
      <c r="L152" s="239"/>
      <c r="N152" s="240"/>
      <c r="S152" s="146" t="str">
        <f t="shared" si="4"/>
        <v>out of range</v>
      </c>
    </row>
    <row r="153" spans="2:19" x14ac:dyDescent="0.35">
      <c r="B153" s="238"/>
      <c r="C153" s="238"/>
      <c r="D153" s="239"/>
      <c r="E153" s="240"/>
      <c r="F153" s="240"/>
      <c r="G153" s="240"/>
      <c r="H153" s="240"/>
      <c r="I153" s="241"/>
      <c r="J153" s="241"/>
      <c r="K153" s="238"/>
      <c r="L153" s="239"/>
      <c r="N153" s="240"/>
      <c r="S153" s="146" t="str">
        <f t="shared" si="4"/>
        <v>out of range</v>
      </c>
    </row>
    <row r="154" spans="2:19" x14ac:dyDescent="0.35">
      <c r="B154" s="238"/>
      <c r="C154" s="238"/>
      <c r="D154" s="239"/>
      <c r="E154" s="240"/>
      <c r="F154" s="240"/>
      <c r="G154" s="240"/>
      <c r="H154" s="240"/>
      <c r="I154" s="241"/>
      <c r="J154" s="241"/>
      <c r="K154" s="238"/>
      <c r="L154" s="239"/>
      <c r="N154" s="240"/>
      <c r="S154" s="146" t="str">
        <f t="shared" si="4"/>
        <v>out of range</v>
      </c>
    </row>
    <row r="155" spans="2:19" x14ac:dyDescent="0.35">
      <c r="B155" s="238"/>
      <c r="C155" s="238"/>
      <c r="D155" s="239"/>
      <c r="E155" s="240"/>
      <c r="F155" s="240"/>
      <c r="G155" s="240"/>
      <c r="H155" s="240"/>
      <c r="I155" s="241"/>
      <c r="J155" s="241"/>
      <c r="K155" s="238"/>
      <c r="L155" s="239"/>
      <c r="N155" s="240"/>
      <c r="S155" s="146" t="str">
        <f t="shared" si="4"/>
        <v>out of range</v>
      </c>
    </row>
    <row r="156" spans="2:19" x14ac:dyDescent="0.35">
      <c r="B156" s="238"/>
      <c r="C156" s="238"/>
      <c r="D156" s="239"/>
      <c r="E156" s="240"/>
      <c r="F156" s="240"/>
      <c r="G156" s="240"/>
      <c r="H156" s="240"/>
      <c r="I156" s="241"/>
      <c r="J156" s="241"/>
      <c r="K156" s="238"/>
      <c r="L156" s="239"/>
      <c r="N156" s="240"/>
      <c r="S156" s="146" t="str">
        <f t="shared" si="4"/>
        <v>out of range</v>
      </c>
    </row>
    <row r="157" spans="2:19" x14ac:dyDescent="0.35">
      <c r="B157" s="238"/>
      <c r="C157" s="238"/>
      <c r="D157" s="239"/>
      <c r="E157" s="240"/>
      <c r="F157" s="240"/>
      <c r="G157" s="240"/>
      <c r="H157" s="240"/>
      <c r="I157" s="241"/>
      <c r="J157" s="241"/>
      <c r="K157" s="238"/>
      <c r="L157" s="239"/>
      <c r="N157" s="240"/>
      <c r="S157" s="146" t="str">
        <f t="shared" si="4"/>
        <v>out of range</v>
      </c>
    </row>
    <row r="158" spans="2:19" x14ac:dyDescent="0.35">
      <c r="B158" s="238"/>
      <c r="C158" s="238"/>
      <c r="D158" s="239"/>
      <c r="E158" s="240"/>
      <c r="F158" s="240"/>
      <c r="G158" s="240"/>
      <c r="H158" s="240"/>
      <c r="I158" s="241"/>
      <c r="J158" s="241"/>
      <c r="K158" s="238"/>
      <c r="L158" s="239"/>
      <c r="N158" s="240"/>
      <c r="S158" s="146" t="str">
        <f t="shared" si="4"/>
        <v>out of range</v>
      </c>
    </row>
    <row r="159" spans="2:19" x14ac:dyDescent="0.35">
      <c r="B159" s="238"/>
      <c r="C159" s="238"/>
      <c r="D159" s="239"/>
      <c r="E159" s="240"/>
      <c r="F159" s="240"/>
      <c r="G159" s="240"/>
      <c r="H159" s="240"/>
      <c r="I159" s="241"/>
      <c r="J159" s="241"/>
      <c r="K159" s="238"/>
      <c r="L159" s="239"/>
      <c r="N159" s="240"/>
      <c r="S159" s="146" t="str">
        <f t="shared" si="4"/>
        <v>out of range</v>
      </c>
    </row>
    <row r="160" spans="2:19" x14ac:dyDescent="0.35">
      <c r="B160" s="238"/>
      <c r="C160" s="238"/>
      <c r="D160" s="239"/>
      <c r="E160" s="240"/>
      <c r="F160" s="240"/>
      <c r="G160" s="240"/>
      <c r="H160" s="240"/>
      <c r="I160" s="241"/>
      <c r="J160" s="241"/>
      <c r="K160" s="238"/>
      <c r="L160" s="239"/>
      <c r="N160" s="240"/>
      <c r="S160" s="146" t="str">
        <f t="shared" si="4"/>
        <v>out of range</v>
      </c>
    </row>
    <row r="161" spans="2:19" x14ac:dyDescent="0.35">
      <c r="B161" s="238"/>
      <c r="C161" s="238"/>
      <c r="D161" s="239"/>
      <c r="E161" s="240"/>
      <c r="F161" s="240"/>
      <c r="G161" s="240"/>
      <c r="H161" s="240"/>
      <c r="I161" s="241"/>
      <c r="J161" s="241"/>
      <c r="K161" s="238"/>
      <c r="L161" s="239"/>
      <c r="N161" s="240"/>
      <c r="S161" s="146" t="str">
        <f t="shared" si="4"/>
        <v>out of range</v>
      </c>
    </row>
    <row r="162" spans="2:19" x14ac:dyDescent="0.35">
      <c r="B162" s="238"/>
      <c r="C162" s="238"/>
      <c r="D162" s="239"/>
      <c r="E162" s="240"/>
      <c r="F162" s="240"/>
      <c r="G162" s="240"/>
      <c r="H162" s="240"/>
      <c r="I162" s="241"/>
      <c r="J162" s="241"/>
      <c r="K162" s="238"/>
      <c r="L162" s="239"/>
      <c r="N162" s="240"/>
      <c r="S162" s="146" t="str">
        <f t="shared" si="4"/>
        <v>out of range</v>
      </c>
    </row>
    <row r="163" spans="2:19" x14ac:dyDescent="0.35">
      <c r="B163" s="238"/>
      <c r="C163" s="238"/>
      <c r="D163" s="239"/>
      <c r="E163" s="240"/>
      <c r="F163" s="240"/>
      <c r="G163" s="240"/>
      <c r="H163" s="240"/>
      <c r="I163" s="241"/>
      <c r="J163" s="241"/>
      <c r="K163" s="238"/>
      <c r="L163" s="239"/>
      <c r="N163" s="240"/>
      <c r="S163" s="146" t="str">
        <f t="shared" si="4"/>
        <v>out of range</v>
      </c>
    </row>
    <row r="164" spans="2:19" x14ac:dyDescent="0.35">
      <c r="B164" s="238"/>
      <c r="C164" s="238"/>
      <c r="D164" s="239"/>
      <c r="E164" s="240"/>
      <c r="F164" s="240"/>
      <c r="G164" s="240"/>
      <c r="H164" s="240"/>
      <c r="I164" s="241"/>
      <c r="J164" s="241"/>
      <c r="K164" s="238"/>
      <c r="L164" s="239"/>
      <c r="N164" s="240"/>
      <c r="S164" s="146" t="str">
        <f t="shared" si="4"/>
        <v>out of range</v>
      </c>
    </row>
    <row r="165" spans="2:19" x14ac:dyDescent="0.35">
      <c r="B165" s="238"/>
      <c r="C165" s="238"/>
      <c r="D165" s="239"/>
      <c r="E165" s="240"/>
      <c r="F165" s="240"/>
      <c r="G165" s="240"/>
      <c r="H165" s="240"/>
      <c r="I165" s="241"/>
      <c r="J165" s="241"/>
      <c r="K165" s="238"/>
      <c r="L165" s="239"/>
      <c r="N165" s="240"/>
      <c r="S165" s="146" t="str">
        <f t="shared" si="4"/>
        <v>out of range</v>
      </c>
    </row>
    <row r="166" spans="2:19" x14ac:dyDescent="0.35">
      <c r="B166" s="238"/>
      <c r="C166" s="238"/>
      <c r="D166" s="239"/>
      <c r="E166" s="240"/>
      <c r="F166" s="240"/>
      <c r="G166" s="240"/>
      <c r="H166" s="240"/>
      <c r="I166" s="241"/>
      <c r="J166" s="241"/>
      <c r="K166" s="238"/>
      <c r="L166" s="239"/>
      <c r="N166" s="240"/>
      <c r="S166" s="146" t="str">
        <f t="shared" si="4"/>
        <v>out of range</v>
      </c>
    </row>
    <row r="167" spans="2:19" x14ac:dyDescent="0.35">
      <c r="B167" s="238"/>
      <c r="C167" s="238"/>
      <c r="D167" s="239"/>
      <c r="E167" s="240"/>
      <c r="F167" s="240"/>
      <c r="G167" s="240"/>
      <c r="H167" s="240"/>
      <c r="I167" s="241"/>
      <c r="J167" s="241"/>
      <c r="K167" s="238"/>
      <c r="L167" s="239"/>
      <c r="N167" s="240"/>
      <c r="S167" s="146" t="str">
        <f t="shared" si="4"/>
        <v>out of range</v>
      </c>
    </row>
    <row r="168" spans="2:19" x14ac:dyDescent="0.35">
      <c r="B168" s="238"/>
      <c r="C168" s="238"/>
      <c r="D168" s="239"/>
      <c r="E168" s="240"/>
      <c r="F168" s="240"/>
      <c r="G168" s="240"/>
      <c r="H168" s="240"/>
      <c r="I168" s="241"/>
      <c r="J168" s="241"/>
      <c r="K168" s="238"/>
      <c r="L168" s="239"/>
      <c r="N168" s="240"/>
      <c r="S168" s="146" t="str">
        <f t="shared" si="4"/>
        <v>out of range</v>
      </c>
    </row>
    <row r="169" spans="2:19" x14ac:dyDescent="0.35">
      <c r="B169" s="238"/>
      <c r="C169" s="238"/>
      <c r="D169" s="239"/>
      <c r="E169" s="240"/>
      <c r="F169" s="240"/>
      <c r="G169" s="240"/>
      <c r="H169" s="240"/>
      <c r="I169" s="241"/>
      <c r="J169" s="241"/>
      <c r="K169" s="238"/>
      <c r="L169" s="239"/>
      <c r="N169" s="240"/>
      <c r="S169" s="146" t="str">
        <f t="shared" si="4"/>
        <v>out of range</v>
      </c>
    </row>
    <row r="170" spans="2:19" x14ac:dyDescent="0.35">
      <c r="B170" s="238"/>
      <c r="C170" s="238"/>
      <c r="D170" s="239"/>
      <c r="E170" s="240"/>
      <c r="F170" s="240"/>
      <c r="G170" s="240"/>
      <c r="H170" s="240"/>
      <c r="I170" s="241"/>
      <c r="J170" s="241"/>
      <c r="K170" s="238"/>
      <c r="L170" s="239"/>
      <c r="N170" s="240"/>
      <c r="S170" s="146" t="str">
        <f t="shared" si="4"/>
        <v>out of range</v>
      </c>
    </row>
    <row r="171" spans="2:19" x14ac:dyDescent="0.35">
      <c r="B171" s="238"/>
      <c r="C171" s="238"/>
      <c r="D171" s="239"/>
      <c r="E171" s="240"/>
      <c r="F171" s="240"/>
      <c r="G171" s="240"/>
      <c r="H171" s="240"/>
      <c r="I171" s="241"/>
      <c r="J171" s="241"/>
      <c r="K171" s="238"/>
      <c r="L171" s="239"/>
      <c r="N171" s="240"/>
      <c r="S171" s="146" t="str">
        <f t="shared" si="4"/>
        <v>out of range</v>
      </c>
    </row>
    <row r="172" spans="2:19" x14ac:dyDescent="0.35">
      <c r="B172" s="238"/>
      <c r="C172" s="238"/>
      <c r="D172" s="239"/>
      <c r="E172" s="240"/>
      <c r="F172" s="240"/>
      <c r="G172" s="240"/>
      <c r="H172" s="240"/>
      <c r="I172" s="241"/>
      <c r="J172" s="241"/>
      <c r="K172" s="238"/>
      <c r="L172" s="239"/>
      <c r="N172" s="240"/>
      <c r="S172" s="146" t="str">
        <f t="shared" si="4"/>
        <v>out of range</v>
      </c>
    </row>
    <row r="173" spans="2:19" x14ac:dyDescent="0.35">
      <c r="B173" s="238"/>
      <c r="C173" s="238"/>
      <c r="D173" s="239"/>
      <c r="E173" s="240"/>
      <c r="F173" s="240"/>
      <c r="G173" s="240"/>
      <c r="H173" s="240"/>
      <c r="I173" s="241"/>
      <c r="J173" s="241"/>
      <c r="K173" s="238"/>
      <c r="L173" s="239"/>
      <c r="N173" s="240"/>
      <c r="S173" s="146" t="str">
        <f t="shared" si="4"/>
        <v>out of range</v>
      </c>
    </row>
    <row r="174" spans="2:19" x14ac:dyDescent="0.35">
      <c r="B174" s="238"/>
      <c r="C174" s="238"/>
      <c r="D174" s="239"/>
      <c r="E174" s="240"/>
      <c r="F174" s="240"/>
      <c r="G174" s="240"/>
      <c r="H174" s="240"/>
      <c r="I174" s="241"/>
      <c r="J174" s="241"/>
      <c r="K174" s="238"/>
      <c r="L174" s="239"/>
      <c r="N174" s="240"/>
      <c r="S174" s="146" t="str">
        <f t="shared" si="4"/>
        <v>out of range</v>
      </c>
    </row>
    <row r="175" spans="2:19" x14ac:dyDescent="0.35">
      <c r="B175" s="238"/>
      <c r="C175" s="238"/>
      <c r="D175" s="239"/>
      <c r="E175" s="240"/>
      <c r="F175" s="240"/>
      <c r="G175" s="240"/>
      <c r="H175" s="240"/>
      <c r="I175" s="241"/>
      <c r="J175" s="241"/>
      <c r="K175" s="238"/>
      <c r="L175" s="239"/>
      <c r="N175" s="240"/>
      <c r="S175" s="146" t="str">
        <f t="shared" si="4"/>
        <v>out of range</v>
      </c>
    </row>
    <row r="176" spans="2:19" x14ac:dyDescent="0.35">
      <c r="B176" s="238"/>
      <c r="C176" s="238"/>
      <c r="D176" s="239"/>
      <c r="E176" s="240"/>
      <c r="F176" s="240"/>
      <c r="G176" s="240"/>
      <c r="H176" s="240"/>
      <c r="I176" s="241"/>
      <c r="J176" s="241"/>
      <c r="K176" s="238"/>
      <c r="L176" s="239"/>
      <c r="N176" s="240"/>
      <c r="S176" s="146" t="str">
        <f t="shared" si="4"/>
        <v>out of range</v>
      </c>
    </row>
    <row r="177" spans="2:19" x14ac:dyDescent="0.35">
      <c r="B177" s="238"/>
      <c r="C177" s="238"/>
      <c r="D177" s="239"/>
      <c r="E177" s="240"/>
      <c r="F177" s="240"/>
      <c r="G177" s="240"/>
      <c r="H177" s="240"/>
      <c r="I177" s="241"/>
      <c r="J177" s="241"/>
      <c r="K177" s="238"/>
      <c r="L177" s="239"/>
      <c r="N177" s="240"/>
      <c r="S177" s="146" t="str">
        <f t="shared" si="4"/>
        <v>out of range</v>
      </c>
    </row>
    <row r="178" spans="2:19" x14ac:dyDescent="0.35">
      <c r="B178" s="238"/>
      <c r="C178" s="238"/>
      <c r="D178" s="239"/>
      <c r="E178" s="240"/>
      <c r="F178" s="240"/>
      <c r="G178" s="240"/>
      <c r="H178" s="240"/>
      <c r="I178" s="241"/>
      <c r="J178" s="241"/>
      <c r="K178" s="238"/>
      <c r="L178" s="239"/>
      <c r="N178" s="240"/>
      <c r="S178" s="146" t="str">
        <f t="shared" si="4"/>
        <v>out of range</v>
      </c>
    </row>
    <row r="179" spans="2:19" x14ac:dyDescent="0.35">
      <c r="B179" s="238"/>
      <c r="C179" s="238"/>
      <c r="D179" s="239"/>
      <c r="E179" s="240"/>
      <c r="F179" s="240"/>
      <c r="G179" s="240"/>
      <c r="H179" s="240"/>
      <c r="I179" s="241"/>
      <c r="J179" s="241"/>
      <c r="K179" s="238"/>
      <c r="L179" s="239"/>
      <c r="N179" s="240"/>
      <c r="S179" s="146" t="str">
        <f t="shared" si="4"/>
        <v>out of range</v>
      </c>
    </row>
    <row r="180" spans="2:19" x14ac:dyDescent="0.35">
      <c r="B180" s="238"/>
      <c r="C180" s="238"/>
      <c r="D180" s="239"/>
      <c r="E180" s="240"/>
      <c r="F180" s="240"/>
      <c r="G180" s="240"/>
      <c r="H180" s="240"/>
      <c r="I180" s="241"/>
      <c r="J180" s="241"/>
      <c r="K180" s="238"/>
      <c r="L180" s="239"/>
      <c r="N180" s="240"/>
      <c r="S180" s="146" t="str">
        <f t="shared" si="4"/>
        <v>out of range</v>
      </c>
    </row>
    <row r="181" spans="2:19" x14ac:dyDescent="0.35">
      <c r="B181" s="238"/>
      <c r="C181" s="238"/>
      <c r="D181" s="239"/>
      <c r="E181" s="240"/>
      <c r="F181" s="240"/>
      <c r="G181" s="240"/>
      <c r="H181" s="240"/>
      <c r="I181" s="241"/>
      <c r="J181" s="241"/>
      <c r="K181" s="238"/>
      <c r="L181" s="239"/>
      <c r="N181" s="240"/>
      <c r="S181" s="146" t="str">
        <f t="shared" si="4"/>
        <v>out of range</v>
      </c>
    </row>
    <row r="182" spans="2:19" x14ac:dyDescent="0.35">
      <c r="B182" s="238"/>
      <c r="C182" s="238"/>
      <c r="D182" s="239"/>
      <c r="E182" s="240"/>
      <c r="F182" s="240"/>
      <c r="G182" s="240"/>
      <c r="H182" s="240"/>
      <c r="I182" s="241"/>
      <c r="J182" s="241"/>
      <c r="K182" s="238"/>
      <c r="L182" s="239"/>
      <c r="N182" s="240"/>
      <c r="S182" s="146" t="str">
        <f t="shared" si="4"/>
        <v>out of range</v>
      </c>
    </row>
    <row r="183" spans="2:19" x14ac:dyDescent="0.35">
      <c r="B183" s="238"/>
      <c r="C183" s="238"/>
      <c r="D183" s="239"/>
      <c r="E183" s="240"/>
      <c r="F183" s="240"/>
      <c r="G183" s="240"/>
      <c r="H183" s="240"/>
      <c r="I183" s="241"/>
      <c r="J183" s="241"/>
      <c r="K183" s="238"/>
      <c r="L183" s="239"/>
      <c r="N183" s="240"/>
      <c r="S183" s="146" t="str">
        <f t="shared" si="4"/>
        <v>out of range</v>
      </c>
    </row>
    <row r="184" spans="2:19" x14ac:dyDescent="0.35">
      <c r="B184" s="238"/>
      <c r="C184" s="238"/>
      <c r="D184" s="239"/>
      <c r="E184" s="240"/>
      <c r="F184" s="240"/>
      <c r="G184" s="240"/>
      <c r="H184" s="240"/>
      <c r="I184" s="241"/>
      <c r="J184" s="241"/>
      <c r="K184" s="238"/>
      <c r="L184" s="239"/>
      <c r="N184" s="240"/>
      <c r="S184" s="146" t="str">
        <f t="shared" si="4"/>
        <v>out of range</v>
      </c>
    </row>
    <row r="185" spans="2:19" x14ac:dyDescent="0.35">
      <c r="B185" s="238"/>
      <c r="C185" s="238"/>
      <c r="D185" s="239"/>
      <c r="E185" s="240"/>
      <c r="F185" s="240"/>
      <c r="G185" s="240"/>
      <c r="H185" s="240"/>
      <c r="I185" s="241"/>
      <c r="J185" s="241"/>
      <c r="K185" s="238"/>
      <c r="L185" s="239"/>
      <c r="N185" s="240"/>
      <c r="S185" s="146" t="str">
        <f t="shared" si="4"/>
        <v>out of range</v>
      </c>
    </row>
    <row r="186" spans="2:19" x14ac:dyDescent="0.35">
      <c r="B186" s="238"/>
      <c r="C186" s="238"/>
      <c r="D186" s="239"/>
      <c r="E186" s="240"/>
      <c r="F186" s="240"/>
      <c r="G186" s="240"/>
      <c r="H186" s="240"/>
      <c r="I186" s="241"/>
      <c r="J186" s="241"/>
      <c r="K186" s="238"/>
      <c r="L186" s="239"/>
      <c r="N186" s="240"/>
      <c r="S186" s="146" t="str">
        <f t="shared" si="4"/>
        <v>out of range</v>
      </c>
    </row>
    <row r="187" spans="2:19" x14ac:dyDescent="0.35">
      <c r="B187" s="238"/>
      <c r="C187" s="238"/>
      <c r="D187" s="239"/>
      <c r="E187" s="240"/>
      <c r="F187" s="240"/>
      <c r="G187" s="240"/>
      <c r="H187" s="240"/>
      <c r="I187" s="241"/>
      <c r="J187" s="241"/>
      <c r="K187" s="238"/>
      <c r="L187" s="239"/>
      <c r="N187" s="240"/>
      <c r="S187" s="146" t="str">
        <f t="shared" si="4"/>
        <v>out of range</v>
      </c>
    </row>
    <row r="188" spans="2:19" x14ac:dyDescent="0.35">
      <c r="B188" s="238"/>
      <c r="C188" s="238"/>
      <c r="D188" s="239"/>
      <c r="E188" s="240"/>
      <c r="F188" s="240"/>
      <c r="G188" s="240"/>
      <c r="H188" s="240"/>
      <c r="I188" s="241"/>
      <c r="J188" s="241"/>
      <c r="K188" s="238"/>
      <c r="L188" s="239"/>
      <c r="N188" s="240"/>
      <c r="S188" s="146" t="str">
        <f t="shared" si="4"/>
        <v>out of range</v>
      </c>
    </row>
    <row r="189" spans="2:19" x14ac:dyDescent="0.35">
      <c r="B189" s="238"/>
      <c r="C189" s="238"/>
      <c r="D189" s="239"/>
      <c r="E189" s="240"/>
      <c r="F189" s="240"/>
      <c r="G189" s="240"/>
      <c r="H189" s="240"/>
      <c r="I189" s="241"/>
      <c r="J189" s="241"/>
      <c r="K189" s="238"/>
      <c r="L189" s="239"/>
      <c r="N189" s="240"/>
      <c r="S189" s="146" t="str">
        <f t="shared" si="4"/>
        <v>out of range</v>
      </c>
    </row>
    <row r="190" spans="2:19" x14ac:dyDescent="0.35">
      <c r="B190" s="238"/>
      <c r="C190" s="238"/>
      <c r="D190" s="239"/>
      <c r="E190" s="240"/>
      <c r="F190" s="240"/>
      <c r="G190" s="240"/>
      <c r="H190" s="240"/>
      <c r="I190" s="241"/>
      <c r="J190" s="241"/>
      <c r="K190" s="238"/>
      <c r="L190" s="239"/>
      <c r="N190" s="240"/>
      <c r="S190" s="146" t="str">
        <f t="shared" si="4"/>
        <v>out of range</v>
      </c>
    </row>
    <row r="191" spans="2:19" x14ac:dyDescent="0.35">
      <c r="B191" s="238"/>
      <c r="C191" s="238"/>
      <c r="D191" s="239"/>
      <c r="E191" s="240"/>
      <c r="F191" s="240"/>
      <c r="G191" s="240"/>
      <c r="H191" s="240"/>
      <c r="I191" s="241"/>
      <c r="J191" s="241"/>
      <c r="K191" s="238"/>
      <c r="L191" s="239"/>
      <c r="N191" s="240"/>
      <c r="S191" s="146" t="str">
        <f t="shared" si="4"/>
        <v>out of range</v>
      </c>
    </row>
    <row r="192" spans="2:19" x14ac:dyDescent="0.35">
      <c r="B192" s="238"/>
      <c r="C192" s="238"/>
      <c r="D192" s="239"/>
      <c r="E192" s="240"/>
      <c r="F192" s="240"/>
      <c r="G192" s="240"/>
      <c r="H192" s="240"/>
      <c r="I192" s="241"/>
      <c r="J192" s="241"/>
      <c r="K192" s="238"/>
      <c r="L192" s="239"/>
      <c r="N192" s="240"/>
      <c r="S192" s="146" t="str">
        <f t="shared" si="4"/>
        <v>out of range</v>
      </c>
    </row>
    <row r="193" spans="2:19" x14ac:dyDescent="0.35">
      <c r="B193" s="238"/>
      <c r="C193" s="238"/>
      <c r="D193" s="239"/>
      <c r="E193" s="240"/>
      <c r="F193" s="240"/>
      <c r="G193" s="240"/>
      <c r="H193" s="240"/>
      <c r="I193" s="241"/>
      <c r="J193" s="241"/>
      <c r="K193" s="238"/>
      <c r="L193" s="239"/>
      <c r="N193" s="240"/>
      <c r="S193" s="146" t="str">
        <f t="shared" si="4"/>
        <v>out of range</v>
      </c>
    </row>
    <row r="194" spans="2:19" x14ac:dyDescent="0.35">
      <c r="B194" s="238"/>
      <c r="C194" s="238"/>
      <c r="D194" s="239"/>
      <c r="E194" s="240"/>
      <c r="F194" s="240"/>
      <c r="G194" s="240"/>
      <c r="H194" s="240"/>
      <c r="I194" s="241"/>
      <c r="J194" s="241"/>
      <c r="K194" s="238"/>
      <c r="L194" s="239"/>
      <c r="N194" s="240"/>
      <c r="S194" s="146" t="str">
        <f t="shared" si="4"/>
        <v>out of range</v>
      </c>
    </row>
    <row r="195" spans="2:19" x14ac:dyDescent="0.35">
      <c r="B195" s="238"/>
      <c r="C195" s="238"/>
      <c r="D195" s="239"/>
      <c r="E195" s="240"/>
      <c r="F195" s="240"/>
      <c r="G195" s="240"/>
      <c r="H195" s="240"/>
      <c r="I195" s="241"/>
      <c r="J195" s="241"/>
      <c r="K195" s="238"/>
      <c r="L195" s="239"/>
      <c r="N195" s="240"/>
      <c r="S195" s="146" t="str">
        <f t="shared" si="4"/>
        <v>out of range</v>
      </c>
    </row>
    <row r="196" spans="2:19" x14ac:dyDescent="0.35">
      <c r="B196" s="238"/>
      <c r="C196" s="238"/>
      <c r="D196" s="239"/>
      <c r="E196" s="240"/>
      <c r="F196" s="240"/>
      <c r="G196" s="240"/>
      <c r="H196" s="240"/>
      <c r="I196" s="241"/>
      <c r="J196" s="241"/>
      <c r="K196" s="238"/>
      <c r="L196" s="239"/>
      <c r="N196" s="240"/>
      <c r="S196" s="146" t="str">
        <f t="shared" si="4"/>
        <v>out of range</v>
      </c>
    </row>
    <row r="197" spans="2:19" x14ac:dyDescent="0.35">
      <c r="B197" s="238"/>
      <c r="C197" s="238"/>
      <c r="D197" s="239"/>
      <c r="E197" s="240"/>
      <c r="F197" s="240"/>
      <c r="G197" s="240"/>
      <c r="H197" s="240"/>
      <c r="I197" s="241"/>
      <c r="J197" s="241"/>
      <c r="K197" s="238"/>
      <c r="L197" s="239"/>
      <c r="N197" s="240"/>
      <c r="S197" s="146" t="str">
        <f t="shared" si="4"/>
        <v>out of range</v>
      </c>
    </row>
    <row r="198" spans="2:19" x14ac:dyDescent="0.35">
      <c r="B198" s="238"/>
      <c r="C198" s="238"/>
      <c r="D198" s="239"/>
      <c r="E198" s="240"/>
      <c r="F198" s="240"/>
      <c r="G198" s="240"/>
      <c r="H198" s="240"/>
      <c r="I198" s="241"/>
      <c r="J198" s="241"/>
      <c r="K198" s="238"/>
      <c r="L198" s="239"/>
      <c r="N198" s="240"/>
      <c r="S198" s="146" t="str">
        <f t="shared" si="4"/>
        <v>out of range</v>
      </c>
    </row>
    <row r="199" spans="2:19" x14ac:dyDescent="0.35">
      <c r="B199" s="238"/>
      <c r="C199" s="238"/>
      <c r="D199" s="239"/>
      <c r="E199" s="240"/>
      <c r="F199" s="240"/>
      <c r="G199" s="240"/>
      <c r="H199" s="240"/>
      <c r="I199" s="241"/>
      <c r="J199" s="241"/>
      <c r="K199" s="238"/>
      <c r="L199" s="239"/>
      <c r="N199" s="240"/>
      <c r="S199" s="146" t="str">
        <f t="shared" si="4"/>
        <v>out of range</v>
      </c>
    </row>
    <row r="200" spans="2:19" x14ac:dyDescent="0.35">
      <c r="B200" s="238"/>
      <c r="C200" s="238"/>
      <c r="D200" s="239"/>
      <c r="E200" s="240"/>
      <c r="F200" s="240"/>
      <c r="G200" s="240"/>
      <c r="H200" s="240"/>
      <c r="I200" s="241"/>
      <c r="J200" s="241"/>
      <c r="K200" s="238"/>
      <c r="L200" s="239"/>
      <c r="N200" s="240"/>
      <c r="S200" s="146" t="str">
        <f t="shared" si="4"/>
        <v>out of range</v>
      </c>
    </row>
    <row r="201" spans="2:19" x14ac:dyDescent="0.35">
      <c r="B201" s="238"/>
      <c r="C201" s="238"/>
      <c r="D201" s="239"/>
      <c r="E201" s="240"/>
      <c r="F201" s="240"/>
      <c r="G201" s="240"/>
      <c r="H201" s="240"/>
      <c r="I201" s="241"/>
      <c r="J201" s="241"/>
      <c r="K201" s="238"/>
      <c r="L201" s="239"/>
      <c r="N201" s="240"/>
      <c r="S201" s="146" t="str">
        <f t="shared" si="4"/>
        <v>out of range</v>
      </c>
    </row>
    <row r="202" spans="2:19" x14ac:dyDescent="0.35">
      <c r="B202" s="238"/>
      <c r="C202" s="238"/>
      <c r="D202" s="239"/>
      <c r="E202" s="240"/>
      <c r="F202" s="240"/>
      <c r="G202" s="240"/>
      <c r="H202" s="240"/>
      <c r="I202" s="241"/>
      <c r="J202" s="241"/>
      <c r="K202" s="238"/>
      <c r="L202" s="239"/>
      <c r="N202" s="240"/>
      <c r="S202" s="146" t="str">
        <f t="shared" si="4"/>
        <v>out of range</v>
      </c>
    </row>
    <row r="203" spans="2:19" x14ac:dyDescent="0.35">
      <c r="B203" s="238"/>
      <c r="C203" s="238"/>
      <c r="D203" s="239"/>
      <c r="E203" s="240"/>
      <c r="F203" s="240"/>
      <c r="G203" s="240"/>
      <c r="H203" s="240"/>
      <c r="I203" s="241"/>
      <c r="J203" s="241"/>
      <c r="K203" s="238"/>
      <c r="L203" s="239"/>
      <c r="N203" s="240"/>
      <c r="S203" s="146" t="str">
        <f t="shared" si="4"/>
        <v>out of range</v>
      </c>
    </row>
    <row r="204" spans="2:19" x14ac:dyDescent="0.35">
      <c r="B204" s="238"/>
      <c r="C204" s="238"/>
      <c r="D204" s="239"/>
      <c r="E204" s="240"/>
      <c r="F204" s="240"/>
      <c r="G204" s="240"/>
      <c r="H204" s="240"/>
      <c r="I204" s="241"/>
      <c r="J204" s="241"/>
      <c r="K204" s="238"/>
      <c r="L204" s="239"/>
      <c r="N204" s="240"/>
      <c r="S204" s="146" t="str">
        <f t="shared" si="4"/>
        <v>out of range</v>
      </c>
    </row>
    <row r="205" spans="2:19" x14ac:dyDescent="0.35">
      <c r="B205" s="238"/>
      <c r="C205" s="238"/>
      <c r="D205" s="239"/>
      <c r="E205" s="240"/>
      <c r="F205" s="240"/>
      <c r="G205" s="240"/>
      <c r="H205" s="240"/>
      <c r="I205" s="241"/>
      <c r="J205" s="241"/>
      <c r="K205" s="238"/>
      <c r="L205" s="239"/>
      <c r="N205" s="240"/>
      <c r="S205" s="146" t="str">
        <f t="shared" si="4"/>
        <v>out of range</v>
      </c>
    </row>
    <row r="206" spans="2:19" x14ac:dyDescent="0.35">
      <c r="B206" s="238"/>
      <c r="C206" s="238"/>
      <c r="D206" s="239"/>
      <c r="E206" s="240"/>
      <c r="F206" s="240"/>
      <c r="G206" s="240"/>
      <c r="H206" s="240"/>
      <c r="I206" s="241"/>
      <c r="J206" s="241"/>
      <c r="K206" s="238"/>
      <c r="L206" s="239"/>
      <c r="N206" s="240"/>
      <c r="S206" s="146" t="str">
        <f t="shared" ref="S206:S269" si="5">IF($D206&lt;$S$1,$T$1,IF($D206&lt;=$S$3,$S$2,IF($D206&lt;=$S$5,$S$4,IF($D206&lt;=$S$7,$S$6,IF($D206&lt;=$S$9,$S$8,IF($D206&lt;=$S$11,$S$10,$T$1))))))</f>
        <v>out of range</v>
      </c>
    </row>
    <row r="207" spans="2:19" x14ac:dyDescent="0.35">
      <c r="B207" s="238"/>
      <c r="C207" s="238"/>
      <c r="D207" s="239"/>
      <c r="E207" s="240"/>
      <c r="F207" s="240"/>
      <c r="G207" s="240"/>
      <c r="H207" s="240"/>
      <c r="I207" s="241"/>
      <c r="J207" s="241"/>
      <c r="K207" s="238"/>
      <c r="L207" s="239"/>
      <c r="N207" s="240"/>
      <c r="S207" s="146" t="str">
        <f t="shared" si="5"/>
        <v>out of range</v>
      </c>
    </row>
    <row r="208" spans="2:19" x14ac:dyDescent="0.35">
      <c r="B208" s="238"/>
      <c r="C208" s="238"/>
      <c r="D208" s="239"/>
      <c r="E208" s="240"/>
      <c r="F208" s="240"/>
      <c r="G208" s="240"/>
      <c r="H208" s="240"/>
      <c r="I208" s="241"/>
      <c r="J208" s="241"/>
      <c r="K208" s="238"/>
      <c r="L208" s="239"/>
      <c r="N208" s="240"/>
      <c r="S208" s="146" t="str">
        <f t="shared" si="5"/>
        <v>out of range</v>
      </c>
    </row>
    <row r="209" spans="2:19" x14ac:dyDescent="0.35">
      <c r="B209" s="238"/>
      <c r="C209" s="238"/>
      <c r="D209" s="239"/>
      <c r="E209" s="240"/>
      <c r="F209" s="240"/>
      <c r="G209" s="240"/>
      <c r="H209" s="240"/>
      <c r="I209" s="241"/>
      <c r="J209" s="241"/>
      <c r="K209" s="238"/>
      <c r="L209" s="239"/>
      <c r="N209" s="240"/>
      <c r="S209" s="146" t="str">
        <f t="shared" si="5"/>
        <v>out of range</v>
      </c>
    </row>
    <row r="210" spans="2:19" x14ac:dyDescent="0.35">
      <c r="B210" s="238"/>
      <c r="C210" s="238"/>
      <c r="D210" s="239"/>
      <c r="E210" s="240"/>
      <c r="F210" s="240"/>
      <c r="G210" s="240"/>
      <c r="H210" s="240"/>
      <c r="I210" s="241"/>
      <c r="J210" s="241"/>
      <c r="K210" s="238"/>
      <c r="L210" s="239"/>
      <c r="N210" s="240"/>
      <c r="S210" s="146" t="str">
        <f t="shared" si="5"/>
        <v>out of range</v>
      </c>
    </row>
    <row r="211" spans="2:19" x14ac:dyDescent="0.35">
      <c r="B211" s="238"/>
      <c r="C211" s="238"/>
      <c r="D211" s="239"/>
      <c r="E211" s="240"/>
      <c r="F211" s="240"/>
      <c r="G211" s="240"/>
      <c r="H211" s="240"/>
      <c r="I211" s="241"/>
      <c r="J211" s="241"/>
      <c r="K211" s="238"/>
      <c r="L211" s="239"/>
      <c r="N211" s="240"/>
      <c r="S211" s="146" t="str">
        <f t="shared" si="5"/>
        <v>out of range</v>
      </c>
    </row>
    <row r="212" spans="2:19" x14ac:dyDescent="0.35">
      <c r="B212" s="238"/>
      <c r="C212" s="238"/>
      <c r="D212" s="239"/>
      <c r="E212" s="240"/>
      <c r="F212" s="240"/>
      <c r="G212" s="240"/>
      <c r="H212" s="240"/>
      <c r="I212" s="241"/>
      <c r="J212" s="241"/>
      <c r="K212" s="238"/>
      <c r="L212" s="239"/>
      <c r="N212" s="240"/>
      <c r="S212" s="146" t="str">
        <f t="shared" si="5"/>
        <v>out of range</v>
      </c>
    </row>
    <row r="213" spans="2:19" x14ac:dyDescent="0.35">
      <c r="B213" s="238"/>
      <c r="C213" s="238"/>
      <c r="D213" s="239"/>
      <c r="E213" s="240"/>
      <c r="F213" s="240"/>
      <c r="G213" s="240"/>
      <c r="H213" s="240"/>
      <c r="I213" s="241"/>
      <c r="J213" s="241"/>
      <c r="K213" s="238"/>
      <c r="L213" s="239"/>
      <c r="N213" s="240"/>
      <c r="S213" s="146" t="str">
        <f t="shared" si="5"/>
        <v>out of range</v>
      </c>
    </row>
    <row r="214" spans="2:19" x14ac:dyDescent="0.35">
      <c r="B214" s="238"/>
      <c r="C214" s="238"/>
      <c r="D214" s="239"/>
      <c r="E214" s="240"/>
      <c r="F214" s="240"/>
      <c r="G214" s="240"/>
      <c r="H214" s="240"/>
      <c r="I214" s="241"/>
      <c r="J214" s="241"/>
      <c r="K214" s="238"/>
      <c r="L214" s="239"/>
      <c r="N214" s="240"/>
      <c r="S214" s="146" t="str">
        <f t="shared" si="5"/>
        <v>out of range</v>
      </c>
    </row>
    <row r="215" spans="2:19" x14ac:dyDescent="0.35">
      <c r="B215" s="238"/>
      <c r="C215" s="238"/>
      <c r="D215" s="239"/>
      <c r="E215" s="240"/>
      <c r="F215" s="240"/>
      <c r="G215" s="240"/>
      <c r="H215" s="240"/>
      <c r="I215" s="241"/>
      <c r="J215" s="241"/>
      <c r="K215" s="238"/>
      <c r="L215" s="239"/>
      <c r="N215" s="240"/>
      <c r="S215" s="146" t="str">
        <f t="shared" si="5"/>
        <v>out of range</v>
      </c>
    </row>
    <row r="216" spans="2:19" x14ac:dyDescent="0.35">
      <c r="B216" s="238"/>
      <c r="C216" s="238"/>
      <c r="D216" s="239"/>
      <c r="E216" s="240"/>
      <c r="F216" s="240"/>
      <c r="G216" s="240"/>
      <c r="H216" s="240"/>
      <c r="I216" s="241"/>
      <c r="J216" s="241"/>
      <c r="K216" s="238"/>
      <c r="L216" s="239"/>
      <c r="N216" s="240"/>
      <c r="S216" s="146" t="str">
        <f t="shared" si="5"/>
        <v>out of range</v>
      </c>
    </row>
    <row r="217" spans="2:19" x14ac:dyDescent="0.35">
      <c r="B217" s="238"/>
      <c r="C217" s="238"/>
      <c r="D217" s="239"/>
      <c r="E217" s="240"/>
      <c r="F217" s="240"/>
      <c r="G217" s="240"/>
      <c r="H217" s="240"/>
      <c r="I217" s="241"/>
      <c r="J217" s="241"/>
      <c r="K217" s="238"/>
      <c r="L217" s="239"/>
      <c r="N217" s="240"/>
      <c r="S217" s="146" t="str">
        <f t="shared" si="5"/>
        <v>out of range</v>
      </c>
    </row>
    <row r="218" spans="2:19" x14ac:dyDescent="0.35">
      <c r="B218" s="238"/>
      <c r="C218" s="238"/>
      <c r="D218" s="239"/>
      <c r="E218" s="240"/>
      <c r="F218" s="240"/>
      <c r="G218" s="240"/>
      <c r="H218" s="240"/>
      <c r="I218" s="241"/>
      <c r="J218" s="241"/>
      <c r="K218" s="238"/>
      <c r="L218" s="239"/>
      <c r="N218" s="240"/>
      <c r="S218" s="146" t="str">
        <f t="shared" si="5"/>
        <v>out of range</v>
      </c>
    </row>
    <row r="219" spans="2:19" x14ac:dyDescent="0.35">
      <c r="B219" s="238"/>
      <c r="C219" s="238"/>
      <c r="D219" s="239"/>
      <c r="E219" s="240"/>
      <c r="F219" s="240"/>
      <c r="G219" s="240"/>
      <c r="H219" s="240"/>
      <c r="I219" s="241"/>
      <c r="J219" s="241"/>
      <c r="K219" s="238"/>
      <c r="L219" s="239"/>
      <c r="N219" s="240"/>
      <c r="S219" s="146" t="str">
        <f t="shared" si="5"/>
        <v>out of range</v>
      </c>
    </row>
    <row r="220" spans="2:19" x14ac:dyDescent="0.35">
      <c r="B220" s="238"/>
      <c r="C220" s="238"/>
      <c r="D220" s="239"/>
      <c r="E220" s="240"/>
      <c r="F220" s="240"/>
      <c r="G220" s="240"/>
      <c r="H220" s="240"/>
      <c r="I220" s="241"/>
      <c r="J220" s="241"/>
      <c r="K220" s="238"/>
      <c r="L220" s="239"/>
      <c r="N220" s="240"/>
      <c r="S220" s="146" t="str">
        <f t="shared" si="5"/>
        <v>out of range</v>
      </c>
    </row>
    <row r="221" spans="2:19" x14ac:dyDescent="0.35">
      <c r="B221" s="238"/>
      <c r="C221" s="238"/>
      <c r="D221" s="239"/>
      <c r="E221" s="240"/>
      <c r="F221" s="240"/>
      <c r="G221" s="240"/>
      <c r="H221" s="240"/>
      <c r="I221" s="241"/>
      <c r="J221" s="241"/>
      <c r="K221" s="238"/>
      <c r="L221" s="239"/>
      <c r="N221" s="240"/>
      <c r="S221" s="146" t="str">
        <f t="shared" si="5"/>
        <v>out of range</v>
      </c>
    </row>
    <row r="222" spans="2:19" x14ac:dyDescent="0.35">
      <c r="B222" s="238"/>
      <c r="C222" s="238"/>
      <c r="D222" s="239"/>
      <c r="E222" s="240"/>
      <c r="F222" s="240"/>
      <c r="G222" s="240"/>
      <c r="H222" s="240"/>
      <c r="I222" s="241"/>
      <c r="J222" s="241"/>
      <c r="K222" s="238"/>
      <c r="L222" s="239"/>
      <c r="N222" s="240"/>
      <c r="S222" s="146" t="str">
        <f t="shared" si="5"/>
        <v>out of range</v>
      </c>
    </row>
    <row r="223" spans="2:19" x14ac:dyDescent="0.35">
      <c r="B223" s="238"/>
      <c r="C223" s="238"/>
      <c r="D223" s="239"/>
      <c r="E223" s="240"/>
      <c r="F223" s="240"/>
      <c r="G223" s="240"/>
      <c r="H223" s="240"/>
      <c r="I223" s="241"/>
      <c r="J223" s="241"/>
      <c r="K223" s="238"/>
      <c r="L223" s="239"/>
      <c r="N223" s="240"/>
      <c r="S223" s="146" t="str">
        <f t="shared" si="5"/>
        <v>out of range</v>
      </c>
    </row>
    <row r="224" spans="2:19" x14ac:dyDescent="0.35">
      <c r="B224" s="238"/>
      <c r="C224" s="238"/>
      <c r="D224" s="239"/>
      <c r="E224" s="240"/>
      <c r="F224" s="240"/>
      <c r="G224" s="240"/>
      <c r="H224" s="240"/>
      <c r="I224" s="241"/>
      <c r="J224" s="241"/>
      <c r="K224" s="238"/>
      <c r="L224" s="239"/>
      <c r="N224" s="240"/>
      <c r="S224" s="146" t="str">
        <f t="shared" si="5"/>
        <v>out of range</v>
      </c>
    </row>
    <row r="225" spans="2:19" x14ac:dyDescent="0.35">
      <c r="B225" s="238"/>
      <c r="C225" s="238"/>
      <c r="D225" s="239"/>
      <c r="E225" s="240"/>
      <c r="F225" s="240"/>
      <c r="G225" s="240"/>
      <c r="H225" s="240"/>
      <c r="I225" s="241"/>
      <c r="J225" s="241"/>
      <c r="K225" s="238"/>
      <c r="L225" s="239"/>
      <c r="N225" s="240"/>
      <c r="S225" s="146" t="str">
        <f t="shared" si="5"/>
        <v>out of range</v>
      </c>
    </row>
    <row r="226" spans="2:19" x14ac:dyDescent="0.35">
      <c r="B226" s="238"/>
      <c r="C226" s="238"/>
      <c r="D226" s="239"/>
      <c r="E226" s="240"/>
      <c r="F226" s="240"/>
      <c r="G226" s="240"/>
      <c r="H226" s="240"/>
      <c r="I226" s="241"/>
      <c r="J226" s="241"/>
      <c r="K226" s="238"/>
      <c r="L226" s="239"/>
      <c r="N226" s="240"/>
      <c r="S226" s="146" t="str">
        <f t="shared" si="5"/>
        <v>out of range</v>
      </c>
    </row>
    <row r="227" spans="2:19" x14ac:dyDescent="0.35">
      <c r="B227" s="238"/>
      <c r="C227" s="238"/>
      <c r="D227" s="239"/>
      <c r="E227" s="240"/>
      <c r="F227" s="240"/>
      <c r="G227" s="240"/>
      <c r="H227" s="240"/>
      <c r="I227" s="241"/>
      <c r="J227" s="241"/>
      <c r="K227" s="238"/>
      <c r="L227" s="239"/>
      <c r="N227" s="240"/>
      <c r="S227" s="146" t="str">
        <f t="shared" si="5"/>
        <v>out of range</v>
      </c>
    </row>
    <row r="228" spans="2:19" x14ac:dyDescent="0.35">
      <c r="B228" s="238"/>
      <c r="C228" s="238"/>
      <c r="D228" s="239"/>
      <c r="E228" s="240"/>
      <c r="F228" s="240"/>
      <c r="G228" s="240"/>
      <c r="H228" s="240"/>
      <c r="I228" s="241"/>
      <c r="J228" s="241"/>
      <c r="K228" s="238"/>
      <c r="L228" s="239"/>
      <c r="N228" s="240"/>
      <c r="S228" s="146" t="str">
        <f t="shared" si="5"/>
        <v>out of range</v>
      </c>
    </row>
    <row r="229" spans="2:19" x14ac:dyDescent="0.35">
      <c r="B229" s="238"/>
      <c r="C229" s="238"/>
      <c r="D229" s="239"/>
      <c r="E229" s="240"/>
      <c r="F229" s="240"/>
      <c r="G229" s="240"/>
      <c r="H229" s="240"/>
      <c r="I229" s="241"/>
      <c r="J229" s="241"/>
      <c r="K229" s="238"/>
      <c r="L229" s="239"/>
      <c r="N229" s="240"/>
      <c r="S229" s="146" t="str">
        <f t="shared" si="5"/>
        <v>out of range</v>
      </c>
    </row>
    <row r="230" spans="2:19" x14ac:dyDescent="0.35">
      <c r="B230" s="238"/>
      <c r="C230" s="238"/>
      <c r="D230" s="239"/>
      <c r="E230" s="240"/>
      <c r="F230" s="240"/>
      <c r="G230" s="240"/>
      <c r="H230" s="240"/>
      <c r="I230" s="241"/>
      <c r="J230" s="241"/>
      <c r="K230" s="238"/>
      <c r="L230" s="239"/>
      <c r="N230" s="240"/>
      <c r="S230" s="146" t="str">
        <f t="shared" si="5"/>
        <v>out of range</v>
      </c>
    </row>
    <row r="231" spans="2:19" x14ac:dyDescent="0.35">
      <c r="B231" s="238"/>
      <c r="C231" s="238"/>
      <c r="D231" s="239"/>
      <c r="E231" s="240"/>
      <c r="F231" s="240"/>
      <c r="G231" s="240"/>
      <c r="H231" s="240"/>
      <c r="I231" s="241"/>
      <c r="J231" s="241"/>
      <c r="K231" s="238"/>
      <c r="L231" s="239"/>
      <c r="N231" s="240"/>
      <c r="S231" s="146" t="str">
        <f t="shared" si="5"/>
        <v>out of range</v>
      </c>
    </row>
    <row r="232" spans="2:19" x14ac:dyDescent="0.35">
      <c r="B232" s="238"/>
      <c r="C232" s="238"/>
      <c r="D232" s="239"/>
      <c r="E232" s="240"/>
      <c r="F232" s="240"/>
      <c r="G232" s="240"/>
      <c r="H232" s="240"/>
      <c r="I232" s="241"/>
      <c r="J232" s="241"/>
      <c r="K232" s="238"/>
      <c r="L232" s="239"/>
      <c r="N232" s="240"/>
      <c r="S232" s="146" t="str">
        <f t="shared" si="5"/>
        <v>out of range</v>
      </c>
    </row>
    <row r="233" spans="2:19" x14ac:dyDescent="0.35">
      <c r="B233" s="238"/>
      <c r="C233" s="238"/>
      <c r="D233" s="239"/>
      <c r="E233" s="240"/>
      <c r="F233" s="240"/>
      <c r="G233" s="240"/>
      <c r="H233" s="240"/>
      <c r="I233" s="241"/>
      <c r="J233" s="241"/>
      <c r="K233" s="238"/>
      <c r="L233" s="239"/>
      <c r="N233" s="240"/>
      <c r="S233" s="146" t="str">
        <f t="shared" si="5"/>
        <v>out of range</v>
      </c>
    </row>
    <row r="234" spans="2:19" x14ac:dyDescent="0.35">
      <c r="B234" s="238"/>
      <c r="C234" s="238"/>
      <c r="D234" s="239"/>
      <c r="E234" s="240"/>
      <c r="F234" s="240"/>
      <c r="G234" s="240"/>
      <c r="H234" s="240"/>
      <c r="I234" s="241"/>
      <c r="J234" s="241"/>
      <c r="K234" s="238"/>
      <c r="L234" s="239"/>
      <c r="N234" s="240"/>
      <c r="S234" s="146" t="str">
        <f t="shared" si="5"/>
        <v>out of range</v>
      </c>
    </row>
    <row r="235" spans="2:19" x14ac:dyDescent="0.35">
      <c r="B235" s="238"/>
      <c r="C235" s="238"/>
      <c r="D235" s="239"/>
      <c r="E235" s="240"/>
      <c r="F235" s="240"/>
      <c r="G235" s="240"/>
      <c r="H235" s="240"/>
      <c r="I235" s="241"/>
      <c r="J235" s="241"/>
      <c r="K235" s="238"/>
      <c r="L235" s="239"/>
      <c r="N235" s="240"/>
      <c r="S235" s="146" t="str">
        <f t="shared" si="5"/>
        <v>out of range</v>
      </c>
    </row>
    <row r="236" spans="2:19" x14ac:dyDescent="0.35">
      <c r="B236" s="238"/>
      <c r="C236" s="238"/>
      <c r="D236" s="239"/>
      <c r="E236" s="240"/>
      <c r="F236" s="240"/>
      <c r="G236" s="240"/>
      <c r="H236" s="240"/>
      <c r="I236" s="241"/>
      <c r="J236" s="241"/>
      <c r="K236" s="238"/>
      <c r="L236" s="239"/>
      <c r="N236" s="240"/>
      <c r="S236" s="146" t="str">
        <f t="shared" si="5"/>
        <v>out of range</v>
      </c>
    </row>
    <row r="237" spans="2:19" x14ac:dyDescent="0.35">
      <c r="B237" s="238"/>
      <c r="C237" s="238"/>
      <c r="D237" s="239"/>
      <c r="E237" s="240"/>
      <c r="F237" s="240"/>
      <c r="G237" s="240"/>
      <c r="H237" s="240"/>
      <c r="I237" s="241"/>
      <c r="J237" s="241"/>
      <c r="K237" s="238"/>
      <c r="L237" s="239"/>
      <c r="N237" s="240"/>
      <c r="S237" s="146" t="str">
        <f t="shared" si="5"/>
        <v>out of range</v>
      </c>
    </row>
    <row r="238" spans="2:19" x14ac:dyDescent="0.35">
      <c r="B238" s="238"/>
      <c r="C238" s="238"/>
      <c r="D238" s="239"/>
      <c r="E238" s="240"/>
      <c r="F238" s="240"/>
      <c r="G238" s="240"/>
      <c r="H238" s="240"/>
      <c r="I238" s="241"/>
      <c r="J238" s="241"/>
      <c r="K238" s="238"/>
      <c r="L238" s="239"/>
      <c r="N238" s="240"/>
      <c r="S238" s="146" t="str">
        <f t="shared" si="5"/>
        <v>out of range</v>
      </c>
    </row>
    <row r="239" spans="2:19" x14ac:dyDescent="0.35">
      <c r="B239" s="238"/>
      <c r="C239" s="238"/>
      <c r="D239" s="239"/>
      <c r="E239" s="240"/>
      <c r="F239" s="240"/>
      <c r="G239" s="240"/>
      <c r="H239" s="240"/>
      <c r="I239" s="241"/>
      <c r="J239" s="241"/>
      <c r="K239" s="238"/>
      <c r="L239" s="239"/>
      <c r="N239" s="240"/>
      <c r="S239" s="146" t="str">
        <f t="shared" si="5"/>
        <v>out of range</v>
      </c>
    </row>
    <row r="240" spans="2:19" x14ac:dyDescent="0.35">
      <c r="B240" s="238"/>
      <c r="C240" s="238"/>
      <c r="D240" s="239"/>
      <c r="E240" s="240"/>
      <c r="F240" s="240"/>
      <c r="G240" s="240"/>
      <c r="H240" s="240"/>
      <c r="I240" s="241"/>
      <c r="J240" s="241"/>
      <c r="K240" s="238"/>
      <c r="L240" s="239"/>
      <c r="N240" s="240"/>
      <c r="S240" s="146" t="str">
        <f t="shared" si="5"/>
        <v>out of range</v>
      </c>
    </row>
    <row r="241" spans="2:19" x14ac:dyDescent="0.35">
      <c r="B241" s="238"/>
      <c r="C241" s="238"/>
      <c r="D241" s="239"/>
      <c r="E241" s="240"/>
      <c r="F241" s="240"/>
      <c r="G241" s="240"/>
      <c r="H241" s="240"/>
      <c r="I241" s="241"/>
      <c r="J241" s="241"/>
      <c r="K241" s="238"/>
      <c r="L241" s="239"/>
      <c r="N241" s="240"/>
      <c r="S241" s="146" t="str">
        <f t="shared" si="5"/>
        <v>out of range</v>
      </c>
    </row>
    <row r="242" spans="2:19" x14ac:dyDescent="0.35">
      <c r="B242" s="238"/>
      <c r="C242" s="238"/>
      <c r="D242" s="239"/>
      <c r="E242" s="240"/>
      <c r="F242" s="240"/>
      <c r="G242" s="240"/>
      <c r="H242" s="240"/>
      <c r="I242" s="241"/>
      <c r="J242" s="241"/>
      <c r="K242" s="238"/>
      <c r="L242" s="239"/>
      <c r="N242" s="240"/>
      <c r="S242" s="146" t="str">
        <f t="shared" si="5"/>
        <v>out of range</v>
      </c>
    </row>
    <row r="243" spans="2:19" x14ac:dyDescent="0.35">
      <c r="B243" s="238"/>
      <c r="C243" s="238"/>
      <c r="D243" s="239"/>
      <c r="E243" s="240"/>
      <c r="F243" s="240"/>
      <c r="G243" s="240"/>
      <c r="H243" s="240"/>
      <c r="I243" s="241"/>
      <c r="J243" s="241"/>
      <c r="K243" s="238"/>
      <c r="L243" s="239"/>
      <c r="N243" s="240"/>
      <c r="S243" s="146" t="str">
        <f t="shared" si="5"/>
        <v>out of range</v>
      </c>
    </row>
    <row r="244" spans="2:19" x14ac:dyDescent="0.35">
      <c r="B244" s="238"/>
      <c r="C244" s="238"/>
      <c r="D244" s="239"/>
      <c r="E244" s="240"/>
      <c r="F244" s="240"/>
      <c r="G244" s="240"/>
      <c r="H244" s="240"/>
      <c r="I244" s="241"/>
      <c r="J244" s="241"/>
      <c r="K244" s="238"/>
      <c r="L244" s="239"/>
      <c r="N244" s="240"/>
      <c r="S244" s="146" t="str">
        <f t="shared" si="5"/>
        <v>out of range</v>
      </c>
    </row>
    <row r="245" spans="2:19" x14ac:dyDescent="0.35">
      <c r="B245" s="238"/>
      <c r="C245" s="238"/>
      <c r="D245" s="239"/>
      <c r="E245" s="240"/>
      <c r="F245" s="240"/>
      <c r="G245" s="240"/>
      <c r="H245" s="240"/>
      <c r="I245" s="241"/>
      <c r="J245" s="241"/>
      <c r="K245" s="238"/>
      <c r="L245" s="239"/>
      <c r="N245" s="240"/>
      <c r="S245" s="146" t="str">
        <f t="shared" si="5"/>
        <v>out of range</v>
      </c>
    </row>
    <row r="246" spans="2:19" x14ac:dyDescent="0.35">
      <c r="B246" s="238"/>
      <c r="C246" s="238"/>
      <c r="D246" s="239"/>
      <c r="E246" s="240"/>
      <c r="F246" s="240"/>
      <c r="G246" s="240"/>
      <c r="H246" s="240"/>
      <c r="I246" s="241"/>
      <c r="J246" s="241"/>
      <c r="K246" s="238"/>
      <c r="L246" s="239"/>
      <c r="N246" s="240"/>
      <c r="S246" s="146" t="str">
        <f t="shared" si="5"/>
        <v>out of range</v>
      </c>
    </row>
    <row r="247" spans="2:19" x14ac:dyDescent="0.35">
      <c r="B247" s="238"/>
      <c r="C247" s="238"/>
      <c r="D247" s="239"/>
      <c r="E247" s="240"/>
      <c r="F247" s="240"/>
      <c r="G247" s="240"/>
      <c r="H247" s="240"/>
      <c r="I247" s="241"/>
      <c r="J247" s="241"/>
      <c r="K247" s="238"/>
      <c r="L247" s="239"/>
      <c r="N247" s="240"/>
      <c r="S247" s="146" t="str">
        <f t="shared" si="5"/>
        <v>out of range</v>
      </c>
    </row>
    <row r="248" spans="2:19" x14ac:dyDescent="0.35">
      <c r="B248" s="238"/>
      <c r="C248" s="238"/>
      <c r="D248" s="239"/>
      <c r="E248" s="240"/>
      <c r="F248" s="240"/>
      <c r="G248" s="240"/>
      <c r="H248" s="240"/>
      <c r="I248" s="241"/>
      <c r="J248" s="241"/>
      <c r="K248" s="238"/>
      <c r="L248" s="239"/>
      <c r="N248" s="240"/>
      <c r="S248" s="146" t="str">
        <f t="shared" si="5"/>
        <v>out of range</v>
      </c>
    </row>
    <row r="249" spans="2:19" x14ac:dyDescent="0.35">
      <c r="B249" s="238"/>
      <c r="C249" s="238"/>
      <c r="D249" s="239"/>
      <c r="E249" s="240"/>
      <c r="F249" s="240"/>
      <c r="G249" s="240"/>
      <c r="H249" s="240"/>
      <c r="I249" s="241"/>
      <c r="J249" s="241"/>
      <c r="K249" s="238"/>
      <c r="L249" s="239"/>
      <c r="N249" s="240"/>
      <c r="S249" s="146" t="str">
        <f t="shared" si="5"/>
        <v>out of range</v>
      </c>
    </row>
    <row r="250" spans="2:19" x14ac:dyDescent="0.35">
      <c r="B250" s="238"/>
      <c r="C250" s="238"/>
      <c r="D250" s="239"/>
      <c r="E250" s="240"/>
      <c r="F250" s="240"/>
      <c r="G250" s="240"/>
      <c r="H250" s="240"/>
      <c r="I250" s="241"/>
      <c r="J250" s="241"/>
      <c r="K250" s="238"/>
      <c r="L250" s="239"/>
      <c r="N250" s="240"/>
      <c r="S250" s="146" t="str">
        <f t="shared" si="5"/>
        <v>out of range</v>
      </c>
    </row>
    <row r="251" spans="2:19" x14ac:dyDescent="0.35">
      <c r="B251" s="238"/>
      <c r="C251" s="238"/>
      <c r="D251" s="239"/>
      <c r="E251" s="240"/>
      <c r="F251" s="240"/>
      <c r="G251" s="240"/>
      <c r="H251" s="240"/>
      <c r="I251" s="241"/>
      <c r="J251" s="241"/>
      <c r="K251" s="238"/>
      <c r="L251" s="239"/>
      <c r="N251" s="240"/>
      <c r="S251" s="146" t="str">
        <f t="shared" si="5"/>
        <v>out of range</v>
      </c>
    </row>
    <row r="252" spans="2:19" x14ac:dyDescent="0.35">
      <c r="B252" s="238"/>
      <c r="C252" s="238"/>
      <c r="D252" s="239"/>
      <c r="E252" s="240"/>
      <c r="F252" s="240"/>
      <c r="G252" s="240"/>
      <c r="H252" s="240"/>
      <c r="I252" s="241"/>
      <c r="J252" s="241"/>
      <c r="K252" s="238"/>
      <c r="L252" s="239"/>
      <c r="N252" s="240"/>
      <c r="S252" s="146" t="str">
        <f t="shared" si="5"/>
        <v>out of range</v>
      </c>
    </row>
    <row r="253" spans="2:19" x14ac:dyDescent="0.35">
      <c r="B253" s="238"/>
      <c r="C253" s="238"/>
      <c r="D253" s="239"/>
      <c r="E253" s="240"/>
      <c r="F253" s="240"/>
      <c r="G253" s="240"/>
      <c r="H253" s="240"/>
      <c r="I253" s="241"/>
      <c r="J253" s="241"/>
      <c r="K253" s="238"/>
      <c r="L253" s="239"/>
      <c r="N253" s="240"/>
      <c r="S253" s="146" t="str">
        <f t="shared" si="5"/>
        <v>out of range</v>
      </c>
    </row>
    <row r="254" spans="2:19" x14ac:dyDescent="0.35">
      <c r="B254" s="238"/>
      <c r="C254" s="238"/>
      <c r="D254" s="239"/>
      <c r="E254" s="240"/>
      <c r="F254" s="240"/>
      <c r="G254" s="240"/>
      <c r="H254" s="240"/>
      <c r="I254" s="241"/>
      <c r="J254" s="241"/>
      <c r="K254" s="238"/>
      <c r="L254" s="239"/>
      <c r="N254" s="240"/>
      <c r="S254" s="146" t="str">
        <f t="shared" si="5"/>
        <v>out of range</v>
      </c>
    </row>
    <row r="255" spans="2:19" x14ac:dyDescent="0.35">
      <c r="B255" s="238"/>
      <c r="C255" s="238"/>
      <c r="D255" s="239"/>
      <c r="E255" s="240"/>
      <c r="F255" s="240"/>
      <c r="G255" s="240"/>
      <c r="H255" s="240"/>
      <c r="I255" s="241"/>
      <c r="J255" s="241"/>
      <c r="K255" s="238"/>
      <c r="L255" s="239"/>
      <c r="N255" s="240"/>
      <c r="S255" s="146" t="str">
        <f t="shared" si="5"/>
        <v>out of range</v>
      </c>
    </row>
    <row r="256" spans="2:19" x14ac:dyDescent="0.35">
      <c r="B256" s="238"/>
      <c r="C256" s="238"/>
      <c r="D256" s="239"/>
      <c r="E256" s="240"/>
      <c r="F256" s="240"/>
      <c r="G256" s="240"/>
      <c r="H256" s="240"/>
      <c r="I256" s="241"/>
      <c r="J256" s="241"/>
      <c r="K256" s="238"/>
      <c r="L256" s="239"/>
      <c r="N256" s="240"/>
      <c r="S256" s="146" t="str">
        <f t="shared" si="5"/>
        <v>out of range</v>
      </c>
    </row>
    <row r="257" spans="2:19" x14ac:dyDescent="0.35">
      <c r="B257" s="238"/>
      <c r="C257" s="238"/>
      <c r="D257" s="239"/>
      <c r="E257" s="240"/>
      <c r="F257" s="240"/>
      <c r="G257" s="240"/>
      <c r="H257" s="240"/>
      <c r="I257" s="241"/>
      <c r="J257" s="241"/>
      <c r="K257" s="238"/>
      <c r="L257" s="239"/>
      <c r="N257" s="240"/>
      <c r="S257" s="146" t="str">
        <f t="shared" si="5"/>
        <v>out of range</v>
      </c>
    </row>
    <row r="258" spans="2:19" x14ac:dyDescent="0.35">
      <c r="B258" s="238"/>
      <c r="C258" s="238"/>
      <c r="D258" s="239"/>
      <c r="E258" s="240"/>
      <c r="F258" s="240"/>
      <c r="G258" s="240"/>
      <c r="H258" s="240"/>
      <c r="I258" s="241"/>
      <c r="J258" s="241"/>
      <c r="K258" s="238"/>
      <c r="L258" s="239"/>
      <c r="N258" s="240"/>
      <c r="S258" s="146" t="str">
        <f t="shared" si="5"/>
        <v>out of range</v>
      </c>
    </row>
    <row r="259" spans="2:19" x14ac:dyDescent="0.35">
      <c r="B259" s="238"/>
      <c r="C259" s="238"/>
      <c r="D259" s="239"/>
      <c r="E259" s="240"/>
      <c r="F259" s="240"/>
      <c r="G259" s="240"/>
      <c r="H259" s="240"/>
      <c r="I259" s="241"/>
      <c r="J259" s="241"/>
      <c r="K259" s="238"/>
      <c r="L259" s="239"/>
      <c r="N259" s="240"/>
      <c r="S259" s="146" t="str">
        <f t="shared" si="5"/>
        <v>out of range</v>
      </c>
    </row>
    <row r="260" spans="2:19" x14ac:dyDescent="0.35">
      <c r="B260" s="238"/>
      <c r="C260" s="238"/>
      <c r="D260" s="239"/>
      <c r="E260" s="240"/>
      <c r="F260" s="240"/>
      <c r="G260" s="240"/>
      <c r="H260" s="240"/>
      <c r="I260" s="241"/>
      <c r="J260" s="241"/>
      <c r="K260" s="238"/>
      <c r="L260" s="239"/>
      <c r="N260" s="240"/>
      <c r="S260" s="146" t="str">
        <f t="shared" si="5"/>
        <v>out of range</v>
      </c>
    </row>
    <row r="261" spans="2:19" x14ac:dyDescent="0.35">
      <c r="B261" s="238"/>
      <c r="C261" s="238"/>
      <c r="D261" s="239"/>
      <c r="E261" s="240"/>
      <c r="F261" s="240"/>
      <c r="G261" s="240"/>
      <c r="H261" s="240"/>
      <c r="I261" s="241"/>
      <c r="J261" s="241"/>
      <c r="K261" s="238"/>
      <c r="L261" s="239"/>
      <c r="N261" s="240"/>
      <c r="S261" s="146" t="str">
        <f t="shared" si="5"/>
        <v>out of range</v>
      </c>
    </row>
    <row r="262" spans="2:19" x14ac:dyDescent="0.35">
      <c r="B262" s="238"/>
      <c r="C262" s="238"/>
      <c r="D262" s="239"/>
      <c r="E262" s="240"/>
      <c r="F262" s="240"/>
      <c r="G262" s="240"/>
      <c r="H262" s="240"/>
      <c r="I262" s="241"/>
      <c r="J262" s="241"/>
      <c r="K262" s="238"/>
      <c r="L262" s="239"/>
      <c r="N262" s="240"/>
      <c r="S262" s="146" t="str">
        <f t="shared" si="5"/>
        <v>out of range</v>
      </c>
    </row>
    <row r="263" spans="2:19" x14ac:dyDescent="0.35">
      <c r="B263" s="238"/>
      <c r="C263" s="238"/>
      <c r="D263" s="239"/>
      <c r="E263" s="240"/>
      <c r="F263" s="240"/>
      <c r="G263" s="240"/>
      <c r="H263" s="240"/>
      <c r="I263" s="241"/>
      <c r="J263" s="241"/>
      <c r="K263" s="238"/>
      <c r="L263" s="239"/>
      <c r="N263" s="240"/>
      <c r="S263" s="146" t="str">
        <f t="shared" si="5"/>
        <v>out of range</v>
      </c>
    </row>
    <row r="264" spans="2:19" x14ac:dyDescent="0.35">
      <c r="B264" s="238"/>
      <c r="C264" s="238"/>
      <c r="D264" s="239"/>
      <c r="E264" s="240"/>
      <c r="F264" s="240"/>
      <c r="G264" s="240"/>
      <c r="H264" s="240"/>
      <c r="I264" s="241"/>
      <c r="J264" s="241"/>
      <c r="K264" s="238"/>
      <c r="L264" s="239"/>
      <c r="N264" s="240"/>
      <c r="S264" s="146" t="str">
        <f t="shared" si="5"/>
        <v>out of range</v>
      </c>
    </row>
    <row r="265" spans="2:19" x14ac:dyDescent="0.35">
      <c r="B265" s="238"/>
      <c r="C265" s="238"/>
      <c r="D265" s="239"/>
      <c r="E265" s="240"/>
      <c r="F265" s="240"/>
      <c r="G265" s="240"/>
      <c r="H265" s="240"/>
      <c r="I265" s="241"/>
      <c r="J265" s="241"/>
      <c r="K265" s="238"/>
      <c r="L265" s="239"/>
      <c r="N265" s="240"/>
      <c r="S265" s="146" t="str">
        <f t="shared" si="5"/>
        <v>out of range</v>
      </c>
    </row>
    <row r="266" spans="2:19" x14ac:dyDescent="0.35">
      <c r="B266" s="238"/>
      <c r="C266" s="238"/>
      <c r="D266" s="239"/>
      <c r="E266" s="240"/>
      <c r="F266" s="240"/>
      <c r="G266" s="240"/>
      <c r="H266" s="240"/>
      <c r="I266" s="241"/>
      <c r="J266" s="241"/>
      <c r="K266" s="238"/>
      <c r="L266" s="239"/>
      <c r="N266" s="240"/>
      <c r="S266" s="146" t="str">
        <f t="shared" si="5"/>
        <v>out of range</v>
      </c>
    </row>
    <row r="267" spans="2:19" x14ac:dyDescent="0.35">
      <c r="B267" s="238"/>
      <c r="C267" s="238"/>
      <c r="D267" s="239"/>
      <c r="E267" s="240"/>
      <c r="F267" s="240"/>
      <c r="G267" s="240"/>
      <c r="H267" s="240"/>
      <c r="I267" s="241"/>
      <c r="J267" s="241"/>
      <c r="K267" s="238"/>
      <c r="L267" s="239"/>
      <c r="N267" s="240"/>
      <c r="S267" s="146" t="str">
        <f t="shared" si="5"/>
        <v>out of range</v>
      </c>
    </row>
    <row r="268" spans="2:19" x14ac:dyDescent="0.35">
      <c r="B268" s="238"/>
      <c r="C268" s="238"/>
      <c r="D268" s="239"/>
      <c r="E268" s="240"/>
      <c r="F268" s="240"/>
      <c r="G268" s="240"/>
      <c r="H268" s="240"/>
      <c r="I268" s="241"/>
      <c r="J268" s="241"/>
      <c r="K268" s="238"/>
      <c r="L268" s="239"/>
      <c r="N268" s="240"/>
      <c r="S268" s="146" t="str">
        <f t="shared" si="5"/>
        <v>out of range</v>
      </c>
    </row>
    <row r="269" spans="2:19" x14ac:dyDescent="0.35">
      <c r="B269" s="238"/>
      <c r="C269" s="238"/>
      <c r="D269" s="239"/>
      <c r="E269" s="240"/>
      <c r="F269" s="240"/>
      <c r="G269" s="240"/>
      <c r="H269" s="240"/>
      <c r="I269" s="241"/>
      <c r="J269" s="241"/>
      <c r="K269" s="238"/>
      <c r="L269" s="239"/>
      <c r="N269" s="240"/>
      <c r="S269" s="146" t="str">
        <f t="shared" si="5"/>
        <v>out of range</v>
      </c>
    </row>
    <row r="270" spans="2:19" x14ac:dyDescent="0.35">
      <c r="B270" s="238"/>
      <c r="C270" s="238"/>
      <c r="D270" s="239"/>
      <c r="E270" s="240"/>
      <c r="F270" s="240"/>
      <c r="G270" s="240"/>
      <c r="H270" s="240"/>
      <c r="I270" s="241"/>
      <c r="J270" s="241"/>
      <c r="K270" s="238"/>
      <c r="L270" s="239"/>
      <c r="N270" s="240"/>
      <c r="S270" s="146" t="str">
        <f t="shared" ref="S270:S333" si="6">IF($D270&lt;$S$1,$T$1,IF($D270&lt;=$S$3,$S$2,IF($D270&lt;=$S$5,$S$4,IF($D270&lt;=$S$7,$S$6,IF($D270&lt;=$S$9,$S$8,IF($D270&lt;=$S$11,$S$10,$T$1))))))</f>
        <v>out of range</v>
      </c>
    </row>
    <row r="271" spans="2:19" x14ac:dyDescent="0.35">
      <c r="B271" s="238"/>
      <c r="C271" s="238"/>
      <c r="D271" s="239"/>
      <c r="E271" s="240"/>
      <c r="F271" s="240"/>
      <c r="G271" s="240"/>
      <c r="H271" s="240"/>
      <c r="I271" s="241"/>
      <c r="J271" s="241"/>
      <c r="K271" s="238"/>
      <c r="L271" s="239"/>
      <c r="N271" s="240"/>
      <c r="S271" s="146" t="str">
        <f t="shared" si="6"/>
        <v>out of range</v>
      </c>
    </row>
    <row r="272" spans="2:19" x14ac:dyDescent="0.35">
      <c r="B272" s="238"/>
      <c r="C272" s="238"/>
      <c r="D272" s="239"/>
      <c r="E272" s="240"/>
      <c r="F272" s="240"/>
      <c r="G272" s="240"/>
      <c r="H272" s="240"/>
      <c r="I272" s="241"/>
      <c r="J272" s="241"/>
      <c r="K272" s="238"/>
      <c r="L272" s="239"/>
      <c r="N272" s="240"/>
      <c r="S272" s="146" t="str">
        <f t="shared" si="6"/>
        <v>out of range</v>
      </c>
    </row>
    <row r="273" spans="2:19" x14ac:dyDescent="0.35">
      <c r="B273" s="238"/>
      <c r="C273" s="238"/>
      <c r="D273" s="239"/>
      <c r="E273" s="240"/>
      <c r="F273" s="240"/>
      <c r="G273" s="240"/>
      <c r="H273" s="240"/>
      <c r="I273" s="241"/>
      <c r="J273" s="241"/>
      <c r="K273" s="238"/>
      <c r="L273" s="239"/>
      <c r="N273" s="240"/>
      <c r="S273" s="146" t="str">
        <f t="shared" si="6"/>
        <v>out of range</v>
      </c>
    </row>
    <row r="274" spans="2:19" x14ac:dyDescent="0.35">
      <c r="B274" s="238"/>
      <c r="C274" s="238"/>
      <c r="D274" s="239"/>
      <c r="E274" s="240"/>
      <c r="F274" s="240"/>
      <c r="G274" s="240"/>
      <c r="H274" s="240"/>
      <c r="I274" s="241"/>
      <c r="J274" s="241"/>
      <c r="K274" s="238"/>
      <c r="L274" s="239"/>
      <c r="N274" s="240"/>
      <c r="S274" s="146" t="str">
        <f t="shared" si="6"/>
        <v>out of range</v>
      </c>
    </row>
    <row r="275" spans="2:19" x14ac:dyDescent="0.35">
      <c r="B275" s="238"/>
      <c r="C275" s="238"/>
      <c r="D275" s="239"/>
      <c r="E275" s="240"/>
      <c r="F275" s="240"/>
      <c r="G275" s="240"/>
      <c r="H275" s="240"/>
      <c r="I275" s="241"/>
      <c r="J275" s="241"/>
      <c r="K275" s="238"/>
      <c r="L275" s="239"/>
      <c r="N275" s="240"/>
      <c r="S275" s="146" t="str">
        <f t="shared" si="6"/>
        <v>out of range</v>
      </c>
    </row>
    <row r="276" spans="2:19" x14ac:dyDescent="0.35">
      <c r="B276" s="238"/>
      <c r="C276" s="238"/>
      <c r="D276" s="239"/>
      <c r="E276" s="240"/>
      <c r="F276" s="240"/>
      <c r="G276" s="240"/>
      <c r="H276" s="240"/>
      <c r="I276" s="241"/>
      <c r="J276" s="241"/>
      <c r="K276" s="238"/>
      <c r="L276" s="239"/>
      <c r="N276" s="240"/>
      <c r="S276" s="146" t="str">
        <f t="shared" si="6"/>
        <v>out of range</v>
      </c>
    </row>
    <row r="277" spans="2:19" x14ac:dyDescent="0.35">
      <c r="B277" s="238"/>
      <c r="C277" s="238"/>
      <c r="D277" s="239"/>
      <c r="E277" s="240"/>
      <c r="F277" s="240"/>
      <c r="G277" s="240"/>
      <c r="H277" s="240"/>
      <c r="I277" s="241"/>
      <c r="J277" s="241"/>
      <c r="K277" s="238"/>
      <c r="L277" s="239"/>
      <c r="N277" s="240"/>
      <c r="S277" s="146" t="str">
        <f t="shared" si="6"/>
        <v>out of range</v>
      </c>
    </row>
    <row r="278" spans="2:19" x14ac:dyDescent="0.35">
      <c r="B278" s="238"/>
      <c r="C278" s="238"/>
      <c r="D278" s="239"/>
      <c r="E278" s="240"/>
      <c r="F278" s="240"/>
      <c r="G278" s="240"/>
      <c r="H278" s="240"/>
      <c r="I278" s="241"/>
      <c r="J278" s="241"/>
      <c r="K278" s="238"/>
      <c r="L278" s="239"/>
      <c r="N278" s="240"/>
      <c r="S278" s="146" t="str">
        <f t="shared" si="6"/>
        <v>out of range</v>
      </c>
    </row>
    <row r="279" spans="2:19" x14ac:dyDescent="0.35">
      <c r="B279" s="238"/>
      <c r="C279" s="238"/>
      <c r="D279" s="239"/>
      <c r="E279" s="240"/>
      <c r="F279" s="240"/>
      <c r="G279" s="240"/>
      <c r="H279" s="240"/>
      <c r="I279" s="241"/>
      <c r="J279" s="241"/>
      <c r="K279" s="238"/>
      <c r="L279" s="239"/>
      <c r="N279" s="240"/>
      <c r="S279" s="146" t="str">
        <f t="shared" si="6"/>
        <v>out of range</v>
      </c>
    </row>
    <row r="280" spans="2:19" x14ac:dyDescent="0.35">
      <c r="B280" s="238"/>
      <c r="C280" s="238"/>
      <c r="D280" s="239"/>
      <c r="E280" s="240"/>
      <c r="F280" s="240"/>
      <c r="G280" s="240"/>
      <c r="H280" s="240"/>
      <c r="I280" s="241"/>
      <c r="J280" s="241"/>
      <c r="K280" s="238"/>
      <c r="L280" s="239"/>
      <c r="N280" s="240"/>
      <c r="S280" s="146" t="str">
        <f t="shared" si="6"/>
        <v>out of range</v>
      </c>
    </row>
    <row r="281" spans="2:19" x14ac:dyDescent="0.35">
      <c r="B281" s="238"/>
      <c r="C281" s="238"/>
      <c r="D281" s="239"/>
      <c r="E281" s="240"/>
      <c r="F281" s="240"/>
      <c r="G281" s="240"/>
      <c r="H281" s="240"/>
      <c r="I281" s="241"/>
      <c r="J281" s="241"/>
      <c r="K281" s="238"/>
      <c r="L281" s="239"/>
      <c r="N281" s="240"/>
      <c r="S281" s="146" t="str">
        <f t="shared" si="6"/>
        <v>out of range</v>
      </c>
    </row>
    <row r="282" spans="2:19" x14ac:dyDescent="0.35">
      <c r="B282" s="238"/>
      <c r="C282" s="238"/>
      <c r="D282" s="239"/>
      <c r="E282" s="240"/>
      <c r="F282" s="240"/>
      <c r="G282" s="240"/>
      <c r="H282" s="240"/>
      <c r="I282" s="241"/>
      <c r="J282" s="241"/>
      <c r="K282" s="238"/>
      <c r="L282" s="239"/>
      <c r="N282" s="240"/>
      <c r="S282" s="146" t="str">
        <f t="shared" si="6"/>
        <v>out of range</v>
      </c>
    </row>
    <row r="283" spans="2:19" x14ac:dyDescent="0.35">
      <c r="B283" s="238"/>
      <c r="C283" s="238"/>
      <c r="D283" s="239"/>
      <c r="E283" s="240"/>
      <c r="F283" s="240"/>
      <c r="G283" s="240"/>
      <c r="H283" s="240"/>
      <c r="I283" s="241"/>
      <c r="J283" s="241"/>
      <c r="K283" s="238"/>
      <c r="L283" s="239"/>
      <c r="N283" s="240"/>
      <c r="S283" s="146" t="str">
        <f t="shared" si="6"/>
        <v>out of range</v>
      </c>
    </row>
    <row r="284" spans="2:19" x14ac:dyDescent="0.35">
      <c r="B284" s="238"/>
      <c r="C284" s="238"/>
      <c r="D284" s="239"/>
      <c r="E284" s="240"/>
      <c r="F284" s="240"/>
      <c r="G284" s="240"/>
      <c r="H284" s="240"/>
      <c r="I284" s="241"/>
      <c r="J284" s="241"/>
      <c r="K284" s="238"/>
      <c r="L284" s="239"/>
      <c r="N284" s="240"/>
      <c r="S284" s="146" t="str">
        <f t="shared" si="6"/>
        <v>out of range</v>
      </c>
    </row>
    <row r="285" spans="2:19" x14ac:dyDescent="0.35">
      <c r="B285" s="238"/>
      <c r="C285" s="238"/>
      <c r="D285" s="239"/>
      <c r="E285" s="240"/>
      <c r="F285" s="240"/>
      <c r="G285" s="240"/>
      <c r="H285" s="240"/>
      <c r="I285" s="241"/>
      <c r="J285" s="241"/>
      <c r="K285" s="238"/>
      <c r="L285" s="239"/>
      <c r="N285" s="240"/>
      <c r="S285" s="146" t="str">
        <f t="shared" si="6"/>
        <v>out of range</v>
      </c>
    </row>
    <row r="286" spans="2:19" x14ac:dyDescent="0.35">
      <c r="B286" s="238"/>
      <c r="C286" s="238"/>
      <c r="D286" s="239"/>
      <c r="E286" s="240"/>
      <c r="F286" s="240"/>
      <c r="G286" s="240"/>
      <c r="H286" s="240"/>
      <c r="I286" s="241"/>
      <c r="J286" s="241"/>
      <c r="K286" s="238"/>
      <c r="L286" s="239"/>
      <c r="N286" s="240"/>
      <c r="S286" s="146" t="str">
        <f t="shared" si="6"/>
        <v>out of range</v>
      </c>
    </row>
    <row r="287" spans="2:19" x14ac:dyDescent="0.35">
      <c r="B287" s="238"/>
      <c r="C287" s="238"/>
      <c r="D287" s="239"/>
      <c r="E287" s="240"/>
      <c r="F287" s="240"/>
      <c r="G287" s="240"/>
      <c r="H287" s="240"/>
      <c r="I287" s="241"/>
      <c r="J287" s="241"/>
      <c r="K287" s="238"/>
      <c r="L287" s="239"/>
      <c r="N287" s="240"/>
      <c r="S287" s="146" t="str">
        <f t="shared" si="6"/>
        <v>out of range</v>
      </c>
    </row>
    <row r="288" spans="2:19" x14ac:dyDescent="0.35">
      <c r="B288" s="238"/>
      <c r="C288" s="238"/>
      <c r="D288" s="239"/>
      <c r="E288" s="240"/>
      <c r="F288" s="240"/>
      <c r="G288" s="240"/>
      <c r="H288" s="240"/>
      <c r="I288" s="241"/>
      <c r="J288" s="241"/>
      <c r="K288" s="238"/>
      <c r="L288" s="239"/>
      <c r="N288" s="240"/>
      <c r="S288" s="146" t="str">
        <f t="shared" si="6"/>
        <v>out of range</v>
      </c>
    </row>
    <row r="289" spans="2:19" x14ac:dyDescent="0.35">
      <c r="B289" s="238"/>
      <c r="C289" s="238"/>
      <c r="D289" s="239"/>
      <c r="E289" s="240"/>
      <c r="F289" s="240"/>
      <c r="G289" s="240"/>
      <c r="H289" s="240"/>
      <c r="I289" s="241"/>
      <c r="J289" s="241"/>
      <c r="K289" s="238"/>
      <c r="L289" s="239"/>
      <c r="N289" s="240"/>
      <c r="S289" s="146" t="str">
        <f t="shared" si="6"/>
        <v>out of range</v>
      </c>
    </row>
    <row r="290" spans="2:19" x14ac:dyDescent="0.35">
      <c r="B290" s="238"/>
      <c r="C290" s="238"/>
      <c r="D290" s="239"/>
      <c r="E290" s="240"/>
      <c r="F290" s="240"/>
      <c r="G290" s="240"/>
      <c r="H290" s="240"/>
      <c r="I290" s="241"/>
      <c r="J290" s="241"/>
      <c r="K290" s="238"/>
      <c r="L290" s="239"/>
      <c r="N290" s="240"/>
      <c r="S290" s="146" t="str">
        <f t="shared" si="6"/>
        <v>out of range</v>
      </c>
    </row>
    <row r="291" spans="2:19" x14ac:dyDescent="0.35">
      <c r="B291" s="238"/>
      <c r="C291" s="238"/>
      <c r="D291" s="239"/>
      <c r="E291" s="240"/>
      <c r="F291" s="240"/>
      <c r="G291" s="240"/>
      <c r="H291" s="240"/>
      <c r="I291" s="241"/>
      <c r="J291" s="241"/>
      <c r="K291" s="238"/>
      <c r="L291" s="239"/>
      <c r="N291" s="240"/>
      <c r="S291" s="146" t="str">
        <f t="shared" si="6"/>
        <v>out of range</v>
      </c>
    </row>
    <row r="292" spans="2:19" x14ac:dyDescent="0.35">
      <c r="B292" s="238"/>
      <c r="C292" s="238"/>
      <c r="D292" s="239"/>
      <c r="E292" s="240"/>
      <c r="F292" s="240"/>
      <c r="G292" s="240"/>
      <c r="H292" s="240"/>
      <c r="I292" s="241"/>
      <c r="J292" s="241"/>
      <c r="K292" s="238"/>
      <c r="L292" s="239"/>
      <c r="N292" s="240"/>
      <c r="S292" s="146" t="str">
        <f t="shared" si="6"/>
        <v>out of range</v>
      </c>
    </row>
    <row r="293" spans="2:19" x14ac:dyDescent="0.35">
      <c r="B293" s="238"/>
      <c r="C293" s="238"/>
      <c r="D293" s="239"/>
      <c r="E293" s="240"/>
      <c r="F293" s="240"/>
      <c r="G293" s="240"/>
      <c r="H293" s="240"/>
      <c r="I293" s="241"/>
      <c r="J293" s="241"/>
      <c r="K293" s="238"/>
      <c r="L293" s="239"/>
      <c r="N293" s="240"/>
      <c r="S293" s="146" t="str">
        <f t="shared" si="6"/>
        <v>out of range</v>
      </c>
    </row>
    <row r="294" spans="2:19" x14ac:dyDescent="0.35">
      <c r="B294" s="238"/>
      <c r="C294" s="238"/>
      <c r="D294" s="239"/>
      <c r="E294" s="240"/>
      <c r="F294" s="240"/>
      <c r="G294" s="240"/>
      <c r="H294" s="240"/>
      <c r="I294" s="241"/>
      <c r="J294" s="241"/>
      <c r="K294" s="238"/>
      <c r="L294" s="239"/>
      <c r="N294" s="240"/>
      <c r="S294" s="146" t="str">
        <f t="shared" si="6"/>
        <v>out of range</v>
      </c>
    </row>
    <row r="295" spans="2:19" x14ac:dyDescent="0.35">
      <c r="B295" s="238"/>
      <c r="C295" s="238"/>
      <c r="D295" s="239"/>
      <c r="E295" s="240"/>
      <c r="F295" s="240"/>
      <c r="G295" s="240"/>
      <c r="H295" s="240"/>
      <c r="I295" s="241"/>
      <c r="J295" s="241"/>
      <c r="K295" s="238"/>
      <c r="L295" s="239"/>
      <c r="N295" s="240"/>
      <c r="S295" s="146" t="str">
        <f t="shared" si="6"/>
        <v>out of range</v>
      </c>
    </row>
    <row r="296" spans="2:19" x14ac:dyDescent="0.35">
      <c r="B296" s="238"/>
      <c r="C296" s="238"/>
      <c r="D296" s="239"/>
      <c r="E296" s="240"/>
      <c r="F296" s="240"/>
      <c r="G296" s="240"/>
      <c r="H296" s="240"/>
      <c r="I296" s="241"/>
      <c r="J296" s="241"/>
      <c r="K296" s="238"/>
      <c r="L296" s="239"/>
      <c r="N296" s="240"/>
      <c r="S296" s="146" t="str">
        <f t="shared" si="6"/>
        <v>out of range</v>
      </c>
    </row>
    <row r="297" spans="2:19" x14ac:dyDescent="0.35">
      <c r="B297" s="238"/>
      <c r="C297" s="238"/>
      <c r="D297" s="239"/>
      <c r="E297" s="240"/>
      <c r="F297" s="240"/>
      <c r="G297" s="240"/>
      <c r="H297" s="240"/>
      <c r="I297" s="241"/>
      <c r="J297" s="241"/>
      <c r="K297" s="238"/>
      <c r="L297" s="239"/>
      <c r="N297" s="240"/>
      <c r="S297" s="146" t="str">
        <f t="shared" si="6"/>
        <v>out of range</v>
      </c>
    </row>
    <row r="298" spans="2:19" x14ac:dyDescent="0.35">
      <c r="B298" s="238"/>
      <c r="C298" s="238"/>
      <c r="D298" s="239"/>
      <c r="E298" s="240"/>
      <c r="F298" s="240"/>
      <c r="G298" s="240"/>
      <c r="H298" s="240"/>
      <c r="I298" s="241"/>
      <c r="J298" s="241"/>
      <c r="K298" s="238"/>
      <c r="L298" s="239"/>
      <c r="N298" s="240"/>
      <c r="S298" s="146" t="str">
        <f t="shared" si="6"/>
        <v>out of range</v>
      </c>
    </row>
    <row r="299" spans="2:19" x14ac:dyDescent="0.35">
      <c r="B299" s="238"/>
      <c r="C299" s="238"/>
      <c r="D299" s="239"/>
      <c r="E299" s="240"/>
      <c r="F299" s="240"/>
      <c r="G299" s="240"/>
      <c r="H299" s="240"/>
      <c r="I299" s="241"/>
      <c r="J299" s="241"/>
      <c r="K299" s="238"/>
      <c r="L299" s="239"/>
      <c r="N299" s="240"/>
      <c r="S299" s="146" t="str">
        <f t="shared" si="6"/>
        <v>out of range</v>
      </c>
    </row>
    <row r="300" spans="2:19" x14ac:dyDescent="0.35">
      <c r="B300" s="238"/>
      <c r="C300" s="238"/>
      <c r="D300" s="239"/>
      <c r="E300" s="240"/>
      <c r="F300" s="240"/>
      <c r="G300" s="240"/>
      <c r="H300" s="240"/>
      <c r="I300" s="241"/>
      <c r="J300" s="241"/>
      <c r="K300" s="238"/>
      <c r="L300" s="239"/>
      <c r="N300" s="240"/>
      <c r="S300" s="146" t="str">
        <f t="shared" si="6"/>
        <v>out of range</v>
      </c>
    </row>
    <row r="301" spans="2:19" x14ac:dyDescent="0.35">
      <c r="B301" s="238"/>
      <c r="C301" s="238"/>
      <c r="D301" s="239"/>
      <c r="E301" s="240"/>
      <c r="F301" s="240"/>
      <c r="G301" s="240"/>
      <c r="H301" s="240"/>
      <c r="I301" s="241"/>
      <c r="J301" s="241"/>
      <c r="K301" s="238"/>
      <c r="L301" s="239"/>
      <c r="N301" s="240"/>
      <c r="S301" s="146" t="str">
        <f t="shared" si="6"/>
        <v>out of range</v>
      </c>
    </row>
    <row r="302" spans="2:19" x14ac:dyDescent="0.35">
      <c r="B302" s="238"/>
      <c r="C302" s="238"/>
      <c r="D302" s="239"/>
      <c r="E302" s="240"/>
      <c r="F302" s="240"/>
      <c r="G302" s="240"/>
      <c r="H302" s="240"/>
      <c r="I302" s="241"/>
      <c r="J302" s="241"/>
      <c r="K302" s="238"/>
      <c r="L302" s="239"/>
      <c r="N302" s="240"/>
      <c r="S302" s="146" t="str">
        <f t="shared" si="6"/>
        <v>out of range</v>
      </c>
    </row>
    <row r="303" spans="2:19" x14ac:dyDescent="0.35">
      <c r="B303" s="238"/>
      <c r="C303" s="238"/>
      <c r="D303" s="239"/>
      <c r="E303" s="240"/>
      <c r="F303" s="240"/>
      <c r="G303" s="240"/>
      <c r="H303" s="240"/>
      <c r="I303" s="241"/>
      <c r="J303" s="241"/>
      <c r="K303" s="238"/>
      <c r="L303" s="239"/>
      <c r="N303" s="240"/>
      <c r="S303" s="146" t="str">
        <f t="shared" si="6"/>
        <v>out of range</v>
      </c>
    </row>
    <row r="304" spans="2:19" x14ac:dyDescent="0.35">
      <c r="B304" s="238"/>
      <c r="C304" s="238"/>
      <c r="D304" s="239"/>
      <c r="E304" s="240"/>
      <c r="F304" s="240"/>
      <c r="G304" s="240"/>
      <c r="H304" s="240"/>
      <c r="I304" s="241"/>
      <c r="J304" s="241"/>
      <c r="K304" s="238"/>
      <c r="L304" s="239"/>
      <c r="N304" s="240"/>
      <c r="S304" s="146" t="str">
        <f t="shared" si="6"/>
        <v>out of range</v>
      </c>
    </row>
    <row r="305" spans="2:19" x14ac:dyDescent="0.35">
      <c r="B305" s="238"/>
      <c r="C305" s="238"/>
      <c r="D305" s="239"/>
      <c r="E305" s="240"/>
      <c r="F305" s="240"/>
      <c r="G305" s="240"/>
      <c r="H305" s="240"/>
      <c r="I305" s="241"/>
      <c r="J305" s="241"/>
      <c r="K305" s="238"/>
      <c r="L305" s="239"/>
      <c r="N305" s="240"/>
      <c r="S305" s="146" t="str">
        <f t="shared" si="6"/>
        <v>out of range</v>
      </c>
    </row>
    <row r="306" spans="2:19" x14ac:dyDescent="0.35">
      <c r="B306" s="238"/>
      <c r="C306" s="238"/>
      <c r="D306" s="239"/>
      <c r="E306" s="240"/>
      <c r="F306" s="240"/>
      <c r="G306" s="240"/>
      <c r="H306" s="240"/>
      <c r="I306" s="241"/>
      <c r="J306" s="241"/>
      <c r="K306" s="238"/>
      <c r="L306" s="239"/>
      <c r="N306" s="240"/>
      <c r="S306" s="146" t="str">
        <f t="shared" si="6"/>
        <v>out of range</v>
      </c>
    </row>
    <row r="307" spans="2:19" x14ac:dyDescent="0.35">
      <c r="B307" s="238"/>
      <c r="C307" s="238"/>
      <c r="D307" s="239"/>
      <c r="E307" s="240"/>
      <c r="F307" s="240"/>
      <c r="G307" s="240"/>
      <c r="H307" s="240"/>
      <c r="I307" s="241"/>
      <c r="J307" s="241"/>
      <c r="K307" s="238"/>
      <c r="L307" s="239"/>
      <c r="N307" s="240"/>
      <c r="S307" s="146" t="str">
        <f t="shared" si="6"/>
        <v>out of range</v>
      </c>
    </row>
    <row r="308" spans="2:19" x14ac:dyDescent="0.35">
      <c r="B308" s="238"/>
      <c r="C308" s="238"/>
      <c r="D308" s="239"/>
      <c r="E308" s="240"/>
      <c r="F308" s="240"/>
      <c r="G308" s="240"/>
      <c r="H308" s="240"/>
      <c r="I308" s="241"/>
      <c r="J308" s="241"/>
      <c r="K308" s="238"/>
      <c r="L308" s="239"/>
      <c r="N308" s="240"/>
      <c r="S308" s="146" t="str">
        <f t="shared" si="6"/>
        <v>out of range</v>
      </c>
    </row>
    <row r="309" spans="2:19" x14ac:dyDescent="0.35">
      <c r="B309" s="238"/>
      <c r="C309" s="238"/>
      <c r="D309" s="239"/>
      <c r="E309" s="240"/>
      <c r="F309" s="240"/>
      <c r="G309" s="240"/>
      <c r="H309" s="240"/>
      <c r="I309" s="241"/>
      <c r="J309" s="241"/>
      <c r="K309" s="238"/>
      <c r="L309" s="239"/>
      <c r="N309" s="240"/>
      <c r="S309" s="146" t="str">
        <f t="shared" si="6"/>
        <v>out of range</v>
      </c>
    </row>
    <row r="310" spans="2:19" x14ac:dyDescent="0.35">
      <c r="B310" s="238"/>
      <c r="C310" s="238"/>
      <c r="D310" s="239"/>
      <c r="E310" s="240"/>
      <c r="F310" s="240"/>
      <c r="G310" s="240"/>
      <c r="H310" s="240"/>
      <c r="I310" s="241"/>
      <c r="J310" s="241"/>
      <c r="K310" s="238"/>
      <c r="L310" s="239"/>
      <c r="N310" s="240"/>
      <c r="S310" s="146" t="str">
        <f t="shared" si="6"/>
        <v>out of range</v>
      </c>
    </row>
    <row r="311" spans="2:19" x14ac:dyDescent="0.35">
      <c r="B311" s="238"/>
      <c r="C311" s="238"/>
      <c r="D311" s="239"/>
      <c r="E311" s="240"/>
      <c r="F311" s="240"/>
      <c r="G311" s="240"/>
      <c r="H311" s="240"/>
      <c r="I311" s="241"/>
      <c r="J311" s="241"/>
      <c r="K311" s="238"/>
      <c r="L311" s="239"/>
      <c r="N311" s="240"/>
      <c r="S311" s="146" t="str">
        <f t="shared" si="6"/>
        <v>out of range</v>
      </c>
    </row>
    <row r="312" spans="2:19" x14ac:dyDescent="0.35">
      <c r="B312" s="238"/>
      <c r="C312" s="238"/>
      <c r="D312" s="239"/>
      <c r="E312" s="240"/>
      <c r="F312" s="240"/>
      <c r="G312" s="240"/>
      <c r="H312" s="240"/>
      <c r="I312" s="241"/>
      <c r="J312" s="241"/>
      <c r="K312" s="238"/>
      <c r="L312" s="239"/>
      <c r="N312" s="240"/>
      <c r="S312" s="146" t="str">
        <f t="shared" si="6"/>
        <v>out of range</v>
      </c>
    </row>
    <row r="313" spans="2:19" x14ac:dyDescent="0.35">
      <c r="B313" s="238"/>
      <c r="C313" s="238"/>
      <c r="D313" s="239"/>
      <c r="E313" s="240"/>
      <c r="F313" s="240"/>
      <c r="G313" s="240"/>
      <c r="H313" s="240"/>
      <c r="I313" s="241"/>
      <c r="J313" s="241"/>
      <c r="K313" s="238"/>
      <c r="L313" s="239"/>
      <c r="N313" s="240"/>
      <c r="S313" s="146" t="str">
        <f t="shared" si="6"/>
        <v>out of range</v>
      </c>
    </row>
    <row r="314" spans="2:19" x14ac:dyDescent="0.35">
      <c r="B314" s="238"/>
      <c r="C314" s="238"/>
      <c r="D314" s="239"/>
      <c r="E314" s="240"/>
      <c r="F314" s="240"/>
      <c r="G314" s="240"/>
      <c r="H314" s="240"/>
      <c r="I314" s="241"/>
      <c r="J314" s="241"/>
      <c r="K314" s="238"/>
      <c r="L314" s="239"/>
      <c r="N314" s="240"/>
      <c r="S314" s="146" t="str">
        <f t="shared" si="6"/>
        <v>out of range</v>
      </c>
    </row>
    <row r="315" spans="2:19" x14ac:dyDescent="0.35">
      <c r="B315" s="238"/>
      <c r="C315" s="238"/>
      <c r="D315" s="239"/>
      <c r="E315" s="240"/>
      <c r="F315" s="240"/>
      <c r="G315" s="240"/>
      <c r="H315" s="240"/>
      <c r="I315" s="241"/>
      <c r="J315" s="241"/>
      <c r="K315" s="238"/>
      <c r="L315" s="239"/>
      <c r="N315" s="240"/>
      <c r="S315" s="146" t="str">
        <f t="shared" si="6"/>
        <v>out of range</v>
      </c>
    </row>
    <row r="316" spans="2:19" x14ac:dyDescent="0.35">
      <c r="B316" s="238"/>
      <c r="C316" s="238"/>
      <c r="D316" s="239"/>
      <c r="E316" s="240"/>
      <c r="F316" s="240"/>
      <c r="G316" s="240"/>
      <c r="H316" s="240"/>
      <c r="I316" s="241"/>
      <c r="J316" s="241"/>
      <c r="K316" s="238"/>
      <c r="L316" s="239"/>
      <c r="N316" s="240"/>
      <c r="S316" s="146" t="str">
        <f t="shared" si="6"/>
        <v>out of range</v>
      </c>
    </row>
    <row r="317" spans="2:19" x14ac:dyDescent="0.35">
      <c r="B317" s="238"/>
      <c r="C317" s="238"/>
      <c r="D317" s="239"/>
      <c r="E317" s="240"/>
      <c r="F317" s="240"/>
      <c r="G317" s="240"/>
      <c r="H317" s="240"/>
      <c r="I317" s="241"/>
      <c r="J317" s="241"/>
      <c r="K317" s="238"/>
      <c r="L317" s="239"/>
      <c r="N317" s="240"/>
      <c r="S317" s="146" t="str">
        <f t="shared" si="6"/>
        <v>out of range</v>
      </c>
    </row>
    <row r="318" spans="2:19" x14ac:dyDescent="0.35">
      <c r="B318" s="238"/>
      <c r="C318" s="238"/>
      <c r="D318" s="239"/>
      <c r="E318" s="240"/>
      <c r="F318" s="240"/>
      <c r="G318" s="240"/>
      <c r="H318" s="240"/>
      <c r="I318" s="241"/>
      <c r="J318" s="241"/>
      <c r="K318" s="238"/>
      <c r="L318" s="239"/>
      <c r="N318" s="240"/>
      <c r="S318" s="146" t="str">
        <f t="shared" si="6"/>
        <v>out of range</v>
      </c>
    </row>
    <row r="319" spans="2:19" x14ac:dyDescent="0.35">
      <c r="B319" s="238"/>
      <c r="C319" s="238"/>
      <c r="D319" s="239"/>
      <c r="E319" s="240"/>
      <c r="F319" s="240"/>
      <c r="G319" s="240"/>
      <c r="H319" s="240"/>
      <c r="I319" s="241"/>
      <c r="J319" s="241"/>
      <c r="K319" s="238"/>
      <c r="L319" s="239"/>
      <c r="N319" s="240"/>
      <c r="S319" s="146" t="str">
        <f t="shared" si="6"/>
        <v>out of range</v>
      </c>
    </row>
    <row r="320" spans="2:19" x14ac:dyDescent="0.35">
      <c r="B320" s="238"/>
      <c r="C320" s="238"/>
      <c r="D320" s="239"/>
      <c r="E320" s="240"/>
      <c r="F320" s="240"/>
      <c r="G320" s="240"/>
      <c r="H320" s="240"/>
      <c r="I320" s="241"/>
      <c r="J320" s="241"/>
      <c r="K320" s="238"/>
      <c r="L320" s="239"/>
      <c r="N320" s="240"/>
      <c r="S320" s="146" t="str">
        <f t="shared" si="6"/>
        <v>out of range</v>
      </c>
    </row>
    <row r="321" spans="2:19" x14ac:dyDescent="0.35">
      <c r="B321" s="238"/>
      <c r="C321" s="238"/>
      <c r="D321" s="239"/>
      <c r="E321" s="240"/>
      <c r="F321" s="240"/>
      <c r="G321" s="240"/>
      <c r="H321" s="240"/>
      <c r="I321" s="241"/>
      <c r="J321" s="241"/>
      <c r="K321" s="238"/>
      <c r="L321" s="239"/>
      <c r="N321" s="240"/>
      <c r="S321" s="146" t="str">
        <f t="shared" si="6"/>
        <v>out of range</v>
      </c>
    </row>
    <row r="322" spans="2:19" x14ac:dyDescent="0.35">
      <c r="B322" s="238"/>
      <c r="C322" s="238"/>
      <c r="D322" s="239"/>
      <c r="E322" s="240"/>
      <c r="F322" s="240"/>
      <c r="G322" s="240"/>
      <c r="H322" s="240"/>
      <c r="I322" s="241"/>
      <c r="J322" s="241"/>
      <c r="K322" s="238"/>
      <c r="L322" s="239"/>
      <c r="N322" s="240"/>
      <c r="S322" s="146" t="str">
        <f t="shared" si="6"/>
        <v>out of range</v>
      </c>
    </row>
    <row r="323" spans="2:19" x14ac:dyDescent="0.35">
      <c r="B323" s="238"/>
      <c r="C323" s="238"/>
      <c r="D323" s="239"/>
      <c r="E323" s="240"/>
      <c r="F323" s="240"/>
      <c r="G323" s="240"/>
      <c r="H323" s="240"/>
      <c r="I323" s="241"/>
      <c r="J323" s="241"/>
      <c r="K323" s="238"/>
      <c r="L323" s="239"/>
      <c r="N323" s="240"/>
      <c r="S323" s="146" t="str">
        <f t="shared" si="6"/>
        <v>out of range</v>
      </c>
    </row>
    <row r="324" spans="2:19" x14ac:dyDescent="0.35">
      <c r="B324" s="238"/>
      <c r="C324" s="238"/>
      <c r="D324" s="239"/>
      <c r="E324" s="240"/>
      <c r="F324" s="240"/>
      <c r="G324" s="240"/>
      <c r="H324" s="240"/>
      <c r="I324" s="241"/>
      <c r="J324" s="241"/>
      <c r="K324" s="238"/>
      <c r="L324" s="239"/>
      <c r="N324" s="240"/>
      <c r="S324" s="146" t="str">
        <f t="shared" si="6"/>
        <v>out of range</v>
      </c>
    </row>
    <row r="325" spans="2:19" x14ac:dyDescent="0.35">
      <c r="B325" s="238"/>
      <c r="C325" s="238"/>
      <c r="D325" s="239"/>
      <c r="E325" s="240"/>
      <c r="F325" s="240"/>
      <c r="G325" s="240"/>
      <c r="H325" s="240"/>
      <c r="I325" s="241"/>
      <c r="J325" s="241"/>
      <c r="K325" s="238"/>
      <c r="L325" s="239"/>
      <c r="N325" s="240"/>
      <c r="S325" s="146" t="str">
        <f t="shared" si="6"/>
        <v>out of range</v>
      </c>
    </row>
    <row r="326" spans="2:19" x14ac:dyDescent="0.35">
      <c r="B326" s="238"/>
      <c r="C326" s="238"/>
      <c r="D326" s="239"/>
      <c r="E326" s="240"/>
      <c r="F326" s="240"/>
      <c r="G326" s="240"/>
      <c r="H326" s="240"/>
      <c r="I326" s="241"/>
      <c r="J326" s="241"/>
      <c r="K326" s="238"/>
      <c r="L326" s="239"/>
      <c r="N326" s="240"/>
      <c r="S326" s="146" t="str">
        <f t="shared" si="6"/>
        <v>out of range</v>
      </c>
    </row>
    <row r="327" spans="2:19" x14ac:dyDescent="0.35">
      <c r="B327" s="238"/>
      <c r="C327" s="238"/>
      <c r="D327" s="239"/>
      <c r="E327" s="240"/>
      <c r="F327" s="240"/>
      <c r="G327" s="240"/>
      <c r="H327" s="240"/>
      <c r="I327" s="241"/>
      <c r="J327" s="241"/>
      <c r="K327" s="238"/>
      <c r="L327" s="239"/>
      <c r="N327" s="240"/>
      <c r="S327" s="146" t="str">
        <f t="shared" si="6"/>
        <v>out of range</v>
      </c>
    </row>
    <row r="328" spans="2:19" x14ac:dyDescent="0.35">
      <c r="B328" s="238"/>
      <c r="C328" s="238"/>
      <c r="D328" s="239"/>
      <c r="E328" s="240"/>
      <c r="F328" s="240"/>
      <c r="G328" s="240"/>
      <c r="H328" s="240"/>
      <c r="I328" s="241"/>
      <c r="J328" s="241"/>
      <c r="K328" s="238"/>
      <c r="L328" s="239"/>
      <c r="N328" s="240"/>
      <c r="S328" s="146" t="str">
        <f t="shared" si="6"/>
        <v>out of range</v>
      </c>
    </row>
    <row r="329" spans="2:19" x14ac:dyDescent="0.35">
      <c r="B329" s="238"/>
      <c r="C329" s="238"/>
      <c r="D329" s="239"/>
      <c r="E329" s="240"/>
      <c r="F329" s="240"/>
      <c r="G329" s="240"/>
      <c r="H329" s="240"/>
      <c r="I329" s="241"/>
      <c r="J329" s="241"/>
      <c r="K329" s="238"/>
      <c r="L329" s="239"/>
      <c r="N329" s="240"/>
      <c r="S329" s="146" t="str">
        <f t="shared" si="6"/>
        <v>out of range</v>
      </c>
    </row>
    <row r="330" spans="2:19" x14ac:dyDescent="0.35">
      <c r="B330" s="238"/>
      <c r="C330" s="238"/>
      <c r="D330" s="239"/>
      <c r="E330" s="240"/>
      <c r="F330" s="240"/>
      <c r="G330" s="240"/>
      <c r="H330" s="240"/>
      <c r="I330" s="241"/>
      <c r="J330" s="241"/>
      <c r="K330" s="238"/>
      <c r="L330" s="239"/>
      <c r="N330" s="240"/>
      <c r="S330" s="146" t="str">
        <f t="shared" si="6"/>
        <v>out of range</v>
      </c>
    </row>
    <row r="331" spans="2:19" x14ac:dyDescent="0.35">
      <c r="B331" s="238"/>
      <c r="C331" s="238"/>
      <c r="D331" s="239"/>
      <c r="E331" s="240"/>
      <c r="F331" s="240"/>
      <c r="G331" s="240"/>
      <c r="H331" s="240"/>
      <c r="I331" s="241"/>
      <c r="J331" s="241"/>
      <c r="K331" s="238"/>
      <c r="L331" s="239"/>
      <c r="N331" s="240"/>
      <c r="S331" s="146" t="str">
        <f t="shared" si="6"/>
        <v>out of range</v>
      </c>
    </row>
    <row r="332" spans="2:19" x14ac:dyDescent="0.35">
      <c r="B332" s="238"/>
      <c r="C332" s="238"/>
      <c r="D332" s="239"/>
      <c r="E332" s="240"/>
      <c r="F332" s="240"/>
      <c r="G332" s="240"/>
      <c r="H332" s="240"/>
      <c r="I332" s="241"/>
      <c r="J332" s="241"/>
      <c r="K332" s="238"/>
      <c r="L332" s="239"/>
      <c r="N332" s="240"/>
      <c r="S332" s="146" t="str">
        <f t="shared" si="6"/>
        <v>out of range</v>
      </c>
    </row>
    <row r="333" spans="2:19" x14ac:dyDescent="0.35">
      <c r="B333" s="238"/>
      <c r="C333" s="238"/>
      <c r="D333" s="239"/>
      <c r="E333" s="240"/>
      <c r="F333" s="240"/>
      <c r="G333" s="240"/>
      <c r="H333" s="240"/>
      <c r="I333" s="241"/>
      <c r="J333" s="241"/>
      <c r="K333" s="238"/>
      <c r="L333" s="239"/>
      <c r="N333" s="240"/>
      <c r="S333" s="146" t="str">
        <f t="shared" si="6"/>
        <v>out of range</v>
      </c>
    </row>
    <row r="334" spans="2:19" x14ac:dyDescent="0.35">
      <c r="B334" s="238"/>
      <c r="C334" s="238"/>
      <c r="D334" s="239"/>
      <c r="E334" s="240"/>
      <c r="F334" s="240"/>
      <c r="G334" s="240"/>
      <c r="H334" s="240"/>
      <c r="I334" s="241"/>
      <c r="J334" s="241"/>
      <c r="K334" s="238"/>
      <c r="L334" s="239"/>
      <c r="N334" s="240"/>
      <c r="S334" s="146" t="str">
        <f t="shared" ref="S334:S397" si="7">IF($D334&lt;$S$1,$T$1,IF($D334&lt;=$S$3,$S$2,IF($D334&lt;=$S$5,$S$4,IF($D334&lt;=$S$7,$S$6,IF($D334&lt;=$S$9,$S$8,IF($D334&lt;=$S$11,$S$10,$T$1))))))</f>
        <v>out of range</v>
      </c>
    </row>
    <row r="335" spans="2:19" x14ac:dyDescent="0.35">
      <c r="B335" s="238"/>
      <c r="C335" s="238"/>
      <c r="D335" s="239"/>
      <c r="E335" s="240"/>
      <c r="F335" s="240"/>
      <c r="G335" s="240"/>
      <c r="H335" s="240"/>
      <c r="I335" s="241"/>
      <c r="J335" s="241"/>
      <c r="K335" s="238"/>
      <c r="L335" s="239"/>
      <c r="N335" s="240"/>
      <c r="S335" s="146" t="str">
        <f t="shared" si="7"/>
        <v>out of range</v>
      </c>
    </row>
    <row r="336" spans="2:19" x14ac:dyDescent="0.35">
      <c r="B336" s="238"/>
      <c r="C336" s="238"/>
      <c r="D336" s="239"/>
      <c r="E336" s="240"/>
      <c r="F336" s="240"/>
      <c r="G336" s="240"/>
      <c r="H336" s="240"/>
      <c r="I336" s="241"/>
      <c r="J336" s="241"/>
      <c r="K336" s="238"/>
      <c r="L336" s="239"/>
      <c r="N336" s="240"/>
      <c r="S336" s="146" t="str">
        <f t="shared" si="7"/>
        <v>out of range</v>
      </c>
    </row>
    <row r="337" spans="2:19" x14ac:dyDescent="0.35">
      <c r="B337" s="238"/>
      <c r="C337" s="238"/>
      <c r="D337" s="239"/>
      <c r="E337" s="240"/>
      <c r="F337" s="240"/>
      <c r="G337" s="240"/>
      <c r="H337" s="240"/>
      <c r="I337" s="241"/>
      <c r="J337" s="241"/>
      <c r="K337" s="238"/>
      <c r="L337" s="239"/>
      <c r="N337" s="240"/>
      <c r="S337" s="146" t="str">
        <f t="shared" si="7"/>
        <v>out of range</v>
      </c>
    </row>
    <row r="338" spans="2:19" x14ac:dyDescent="0.35">
      <c r="B338" s="238"/>
      <c r="C338" s="238"/>
      <c r="D338" s="239"/>
      <c r="E338" s="240"/>
      <c r="F338" s="240"/>
      <c r="G338" s="240"/>
      <c r="H338" s="240"/>
      <c r="I338" s="241"/>
      <c r="J338" s="241"/>
      <c r="K338" s="238"/>
      <c r="L338" s="239"/>
      <c r="N338" s="240"/>
      <c r="S338" s="146" t="str">
        <f t="shared" si="7"/>
        <v>out of range</v>
      </c>
    </row>
    <row r="339" spans="2:19" x14ac:dyDescent="0.35">
      <c r="B339" s="238"/>
      <c r="C339" s="238"/>
      <c r="D339" s="239"/>
      <c r="E339" s="240"/>
      <c r="F339" s="240"/>
      <c r="G339" s="240"/>
      <c r="H339" s="240"/>
      <c r="I339" s="241"/>
      <c r="J339" s="241"/>
      <c r="K339" s="238"/>
      <c r="L339" s="239"/>
      <c r="N339" s="240"/>
      <c r="S339" s="146" t="str">
        <f t="shared" si="7"/>
        <v>out of range</v>
      </c>
    </row>
    <row r="340" spans="2:19" x14ac:dyDescent="0.35">
      <c r="B340" s="238"/>
      <c r="C340" s="238"/>
      <c r="D340" s="239"/>
      <c r="E340" s="240"/>
      <c r="F340" s="240"/>
      <c r="G340" s="240"/>
      <c r="H340" s="240"/>
      <c r="I340" s="241"/>
      <c r="J340" s="241"/>
      <c r="K340" s="238"/>
      <c r="L340" s="239"/>
      <c r="N340" s="240"/>
      <c r="S340" s="146" t="str">
        <f t="shared" si="7"/>
        <v>out of range</v>
      </c>
    </row>
    <row r="341" spans="2:19" x14ac:dyDescent="0.35">
      <c r="B341" s="238"/>
      <c r="C341" s="238"/>
      <c r="D341" s="239"/>
      <c r="E341" s="240"/>
      <c r="F341" s="240"/>
      <c r="G341" s="240"/>
      <c r="H341" s="240"/>
      <c r="I341" s="241"/>
      <c r="J341" s="241"/>
      <c r="K341" s="238"/>
      <c r="L341" s="239"/>
      <c r="N341" s="240"/>
      <c r="S341" s="146" t="str">
        <f t="shared" si="7"/>
        <v>out of range</v>
      </c>
    </row>
    <row r="342" spans="2:19" x14ac:dyDescent="0.35">
      <c r="B342" s="238"/>
      <c r="C342" s="238"/>
      <c r="D342" s="239"/>
      <c r="E342" s="240"/>
      <c r="F342" s="240"/>
      <c r="G342" s="240"/>
      <c r="H342" s="240"/>
      <c r="I342" s="241"/>
      <c r="J342" s="241"/>
      <c r="K342" s="238"/>
      <c r="L342" s="239"/>
      <c r="N342" s="240"/>
      <c r="S342" s="146" t="str">
        <f t="shared" si="7"/>
        <v>out of range</v>
      </c>
    </row>
    <row r="343" spans="2:19" x14ac:dyDescent="0.35">
      <c r="B343" s="238"/>
      <c r="C343" s="238"/>
      <c r="D343" s="239"/>
      <c r="E343" s="240"/>
      <c r="F343" s="240"/>
      <c r="G343" s="240"/>
      <c r="H343" s="240"/>
      <c r="I343" s="241"/>
      <c r="J343" s="241"/>
      <c r="K343" s="238"/>
      <c r="L343" s="239"/>
      <c r="N343" s="240"/>
      <c r="S343" s="146" t="str">
        <f t="shared" si="7"/>
        <v>out of range</v>
      </c>
    </row>
    <row r="344" spans="2:19" x14ac:dyDescent="0.35">
      <c r="B344" s="238"/>
      <c r="C344" s="238"/>
      <c r="D344" s="239"/>
      <c r="E344" s="240"/>
      <c r="F344" s="240"/>
      <c r="G344" s="240"/>
      <c r="H344" s="240"/>
      <c r="I344" s="241"/>
      <c r="J344" s="241"/>
      <c r="K344" s="238"/>
      <c r="L344" s="239"/>
      <c r="N344" s="240"/>
      <c r="S344" s="146" t="str">
        <f t="shared" si="7"/>
        <v>out of range</v>
      </c>
    </row>
    <row r="345" spans="2:19" x14ac:dyDescent="0.35">
      <c r="B345" s="238"/>
      <c r="C345" s="238"/>
      <c r="D345" s="239"/>
      <c r="E345" s="240"/>
      <c r="F345" s="240"/>
      <c r="G345" s="240"/>
      <c r="H345" s="240"/>
      <c r="I345" s="241"/>
      <c r="J345" s="241"/>
      <c r="K345" s="238"/>
      <c r="L345" s="239"/>
      <c r="N345" s="240"/>
      <c r="S345" s="146" t="str">
        <f t="shared" si="7"/>
        <v>out of range</v>
      </c>
    </row>
    <row r="346" spans="2:19" x14ac:dyDescent="0.35">
      <c r="B346" s="238"/>
      <c r="C346" s="238"/>
      <c r="D346" s="239"/>
      <c r="E346" s="240"/>
      <c r="F346" s="240"/>
      <c r="G346" s="240"/>
      <c r="H346" s="240"/>
      <c r="I346" s="241"/>
      <c r="J346" s="241"/>
      <c r="K346" s="238"/>
      <c r="L346" s="239"/>
      <c r="N346" s="240"/>
      <c r="S346" s="146" t="str">
        <f t="shared" si="7"/>
        <v>out of range</v>
      </c>
    </row>
    <row r="347" spans="2:19" x14ac:dyDescent="0.35">
      <c r="B347" s="238"/>
      <c r="C347" s="238"/>
      <c r="D347" s="239"/>
      <c r="E347" s="240"/>
      <c r="F347" s="240"/>
      <c r="G347" s="240"/>
      <c r="H347" s="240"/>
      <c r="I347" s="241"/>
      <c r="J347" s="241"/>
      <c r="K347" s="238"/>
      <c r="L347" s="239"/>
      <c r="N347" s="240"/>
      <c r="S347" s="146" t="str">
        <f t="shared" si="7"/>
        <v>out of range</v>
      </c>
    </row>
    <row r="348" spans="2:19" x14ac:dyDescent="0.35">
      <c r="B348" s="238"/>
      <c r="C348" s="238"/>
      <c r="D348" s="239"/>
      <c r="E348" s="240"/>
      <c r="F348" s="240"/>
      <c r="G348" s="240"/>
      <c r="H348" s="240"/>
      <c r="I348" s="241"/>
      <c r="J348" s="241"/>
      <c r="K348" s="238"/>
      <c r="L348" s="239"/>
      <c r="N348" s="240"/>
      <c r="S348" s="146" t="str">
        <f t="shared" si="7"/>
        <v>out of range</v>
      </c>
    </row>
    <row r="349" spans="2:19" x14ac:dyDescent="0.35">
      <c r="B349" s="238"/>
      <c r="C349" s="238"/>
      <c r="D349" s="239"/>
      <c r="E349" s="240"/>
      <c r="F349" s="240"/>
      <c r="G349" s="240"/>
      <c r="H349" s="240"/>
      <c r="I349" s="241"/>
      <c r="J349" s="241"/>
      <c r="K349" s="238"/>
      <c r="L349" s="239"/>
      <c r="N349" s="240"/>
      <c r="S349" s="146" t="str">
        <f t="shared" si="7"/>
        <v>out of range</v>
      </c>
    </row>
    <row r="350" spans="2:19" x14ac:dyDescent="0.35">
      <c r="B350" s="238"/>
      <c r="C350" s="238"/>
      <c r="D350" s="239"/>
      <c r="E350" s="240"/>
      <c r="F350" s="240"/>
      <c r="G350" s="240"/>
      <c r="H350" s="240"/>
      <c r="I350" s="241"/>
      <c r="J350" s="241"/>
      <c r="K350" s="238"/>
      <c r="L350" s="239"/>
      <c r="N350" s="240"/>
      <c r="S350" s="146" t="str">
        <f t="shared" si="7"/>
        <v>out of range</v>
      </c>
    </row>
    <row r="351" spans="2:19" x14ac:dyDescent="0.35">
      <c r="B351" s="238"/>
      <c r="C351" s="238"/>
      <c r="D351" s="239"/>
      <c r="E351" s="240"/>
      <c r="F351" s="240"/>
      <c r="G351" s="240"/>
      <c r="H351" s="240"/>
      <c r="I351" s="241"/>
      <c r="J351" s="241"/>
      <c r="K351" s="238"/>
      <c r="L351" s="239"/>
      <c r="N351" s="240"/>
      <c r="S351" s="146" t="str">
        <f t="shared" si="7"/>
        <v>out of range</v>
      </c>
    </row>
    <row r="352" spans="2:19" x14ac:dyDescent="0.35">
      <c r="B352" s="238"/>
      <c r="C352" s="238"/>
      <c r="D352" s="239"/>
      <c r="E352" s="240"/>
      <c r="F352" s="240"/>
      <c r="G352" s="240"/>
      <c r="H352" s="240"/>
      <c r="I352" s="241"/>
      <c r="J352" s="241"/>
      <c r="K352" s="238"/>
      <c r="L352" s="239"/>
      <c r="N352" s="240"/>
      <c r="S352" s="146" t="str">
        <f t="shared" si="7"/>
        <v>out of range</v>
      </c>
    </row>
    <row r="353" spans="2:19" x14ac:dyDescent="0.35">
      <c r="B353" s="238"/>
      <c r="C353" s="238"/>
      <c r="D353" s="239"/>
      <c r="E353" s="240"/>
      <c r="F353" s="240"/>
      <c r="G353" s="240"/>
      <c r="H353" s="240"/>
      <c r="I353" s="241"/>
      <c r="J353" s="241"/>
      <c r="K353" s="238"/>
      <c r="L353" s="239"/>
      <c r="N353" s="240"/>
      <c r="S353" s="146" t="str">
        <f t="shared" si="7"/>
        <v>out of range</v>
      </c>
    </row>
    <row r="354" spans="2:19" x14ac:dyDescent="0.35">
      <c r="B354" s="238"/>
      <c r="C354" s="238"/>
      <c r="D354" s="239"/>
      <c r="E354" s="240"/>
      <c r="F354" s="240"/>
      <c r="G354" s="240"/>
      <c r="H354" s="240"/>
      <c r="I354" s="241"/>
      <c r="J354" s="241"/>
      <c r="K354" s="238"/>
      <c r="L354" s="239"/>
      <c r="N354" s="240"/>
      <c r="S354" s="146" t="str">
        <f t="shared" si="7"/>
        <v>out of range</v>
      </c>
    </row>
    <row r="355" spans="2:19" x14ac:dyDescent="0.35">
      <c r="B355" s="238"/>
      <c r="C355" s="238"/>
      <c r="D355" s="239"/>
      <c r="E355" s="240"/>
      <c r="F355" s="240"/>
      <c r="G355" s="240"/>
      <c r="H355" s="240"/>
      <c r="I355" s="241"/>
      <c r="J355" s="241"/>
      <c r="K355" s="238"/>
      <c r="L355" s="239"/>
      <c r="N355" s="240"/>
      <c r="S355" s="146" t="str">
        <f t="shared" si="7"/>
        <v>out of range</v>
      </c>
    </row>
    <row r="356" spans="2:19" x14ac:dyDescent="0.35">
      <c r="B356" s="238"/>
      <c r="C356" s="238"/>
      <c r="D356" s="239"/>
      <c r="E356" s="240"/>
      <c r="F356" s="240"/>
      <c r="G356" s="240"/>
      <c r="H356" s="240"/>
      <c r="I356" s="241"/>
      <c r="J356" s="241"/>
      <c r="K356" s="238"/>
      <c r="L356" s="239"/>
      <c r="N356" s="240"/>
      <c r="S356" s="146" t="str">
        <f t="shared" si="7"/>
        <v>out of range</v>
      </c>
    </row>
    <row r="357" spans="2:19" x14ac:dyDescent="0.35">
      <c r="B357" s="238"/>
      <c r="C357" s="238"/>
      <c r="D357" s="239"/>
      <c r="E357" s="240"/>
      <c r="F357" s="240"/>
      <c r="G357" s="240"/>
      <c r="H357" s="240"/>
      <c r="I357" s="241"/>
      <c r="J357" s="241"/>
      <c r="K357" s="238"/>
      <c r="L357" s="239"/>
      <c r="N357" s="240"/>
      <c r="S357" s="146" t="str">
        <f t="shared" si="7"/>
        <v>out of range</v>
      </c>
    </row>
    <row r="358" spans="2:19" x14ac:dyDescent="0.35">
      <c r="B358" s="238"/>
      <c r="C358" s="238"/>
      <c r="D358" s="239"/>
      <c r="E358" s="240"/>
      <c r="F358" s="240"/>
      <c r="G358" s="240"/>
      <c r="H358" s="240"/>
      <c r="I358" s="241"/>
      <c r="J358" s="241"/>
      <c r="K358" s="238"/>
      <c r="L358" s="239"/>
      <c r="N358" s="240"/>
      <c r="S358" s="146" t="str">
        <f t="shared" si="7"/>
        <v>out of range</v>
      </c>
    </row>
    <row r="359" spans="2:19" x14ac:dyDescent="0.35">
      <c r="B359" s="238"/>
      <c r="C359" s="238"/>
      <c r="D359" s="239"/>
      <c r="E359" s="240"/>
      <c r="F359" s="240"/>
      <c r="G359" s="240"/>
      <c r="H359" s="240"/>
      <c r="I359" s="241"/>
      <c r="J359" s="241"/>
      <c r="K359" s="238"/>
      <c r="L359" s="239"/>
      <c r="N359" s="240"/>
      <c r="S359" s="146" t="str">
        <f t="shared" si="7"/>
        <v>out of range</v>
      </c>
    </row>
    <row r="360" spans="2:19" x14ac:dyDescent="0.35">
      <c r="B360" s="238"/>
      <c r="C360" s="238"/>
      <c r="D360" s="239"/>
      <c r="E360" s="240"/>
      <c r="F360" s="240"/>
      <c r="G360" s="240"/>
      <c r="H360" s="240"/>
      <c r="I360" s="241"/>
      <c r="J360" s="241"/>
      <c r="K360" s="238"/>
      <c r="L360" s="239"/>
      <c r="N360" s="240"/>
      <c r="S360" s="146" t="str">
        <f t="shared" si="7"/>
        <v>out of range</v>
      </c>
    </row>
    <row r="361" spans="2:19" x14ac:dyDescent="0.35">
      <c r="B361" s="238"/>
      <c r="C361" s="238"/>
      <c r="D361" s="239"/>
      <c r="E361" s="240"/>
      <c r="F361" s="240"/>
      <c r="G361" s="240"/>
      <c r="H361" s="240"/>
      <c r="I361" s="241"/>
      <c r="J361" s="241"/>
      <c r="K361" s="238"/>
      <c r="L361" s="239"/>
      <c r="N361" s="240"/>
      <c r="S361" s="146" t="str">
        <f t="shared" si="7"/>
        <v>out of range</v>
      </c>
    </row>
    <row r="362" spans="2:19" x14ac:dyDescent="0.35">
      <c r="B362" s="238"/>
      <c r="C362" s="238"/>
      <c r="D362" s="239"/>
      <c r="E362" s="240"/>
      <c r="F362" s="240"/>
      <c r="G362" s="240"/>
      <c r="H362" s="240"/>
      <c r="I362" s="241"/>
      <c r="J362" s="241"/>
      <c r="K362" s="238"/>
      <c r="L362" s="239"/>
      <c r="N362" s="240"/>
      <c r="S362" s="146" t="str">
        <f t="shared" si="7"/>
        <v>out of range</v>
      </c>
    </row>
    <row r="363" spans="2:19" x14ac:dyDescent="0.35">
      <c r="B363" s="238"/>
      <c r="C363" s="238"/>
      <c r="D363" s="239"/>
      <c r="E363" s="240"/>
      <c r="F363" s="240"/>
      <c r="G363" s="240"/>
      <c r="H363" s="240"/>
      <c r="I363" s="241"/>
      <c r="J363" s="241"/>
      <c r="K363" s="238"/>
      <c r="L363" s="239"/>
      <c r="N363" s="240"/>
      <c r="S363" s="146" t="str">
        <f t="shared" si="7"/>
        <v>out of range</v>
      </c>
    </row>
    <row r="364" spans="2:19" x14ac:dyDescent="0.35">
      <c r="B364" s="238"/>
      <c r="C364" s="238"/>
      <c r="D364" s="239"/>
      <c r="E364" s="240"/>
      <c r="F364" s="240"/>
      <c r="G364" s="240"/>
      <c r="H364" s="240"/>
      <c r="I364" s="241"/>
      <c r="J364" s="241"/>
      <c r="K364" s="238"/>
      <c r="L364" s="239"/>
      <c r="N364" s="240"/>
      <c r="S364" s="146" t="str">
        <f t="shared" si="7"/>
        <v>out of range</v>
      </c>
    </row>
    <row r="365" spans="2:19" x14ac:dyDescent="0.35">
      <c r="B365" s="238"/>
      <c r="C365" s="238"/>
      <c r="D365" s="239"/>
      <c r="E365" s="240"/>
      <c r="F365" s="240"/>
      <c r="G365" s="240"/>
      <c r="H365" s="240"/>
      <c r="I365" s="241"/>
      <c r="J365" s="241"/>
      <c r="K365" s="238"/>
      <c r="L365" s="239"/>
      <c r="N365" s="240"/>
      <c r="S365" s="146" t="str">
        <f t="shared" si="7"/>
        <v>out of range</v>
      </c>
    </row>
    <row r="366" spans="2:19" x14ac:dyDescent="0.35">
      <c r="B366" s="238"/>
      <c r="C366" s="238"/>
      <c r="D366" s="239"/>
      <c r="E366" s="240"/>
      <c r="F366" s="240"/>
      <c r="G366" s="240"/>
      <c r="H366" s="240"/>
      <c r="I366" s="241"/>
      <c r="J366" s="241"/>
      <c r="K366" s="238"/>
      <c r="L366" s="239"/>
      <c r="N366" s="240"/>
      <c r="S366" s="146" t="str">
        <f t="shared" si="7"/>
        <v>out of range</v>
      </c>
    </row>
    <row r="367" spans="2:19" x14ac:dyDescent="0.35">
      <c r="B367" s="238"/>
      <c r="C367" s="238"/>
      <c r="D367" s="239"/>
      <c r="E367" s="240"/>
      <c r="F367" s="240"/>
      <c r="G367" s="240"/>
      <c r="H367" s="240"/>
      <c r="I367" s="241"/>
      <c r="J367" s="241"/>
      <c r="K367" s="238"/>
      <c r="L367" s="239"/>
      <c r="N367" s="240"/>
      <c r="S367" s="146" t="str">
        <f t="shared" si="7"/>
        <v>out of range</v>
      </c>
    </row>
    <row r="368" spans="2:19" x14ac:dyDescent="0.35">
      <c r="B368" s="238"/>
      <c r="C368" s="238"/>
      <c r="D368" s="239"/>
      <c r="E368" s="240"/>
      <c r="F368" s="240"/>
      <c r="G368" s="240"/>
      <c r="H368" s="240"/>
      <c r="I368" s="241"/>
      <c r="J368" s="241"/>
      <c r="K368" s="238"/>
      <c r="L368" s="239"/>
      <c r="N368" s="240"/>
      <c r="S368" s="146" t="str">
        <f t="shared" si="7"/>
        <v>out of range</v>
      </c>
    </row>
    <row r="369" spans="2:19" x14ac:dyDescent="0.35">
      <c r="B369" s="238"/>
      <c r="C369" s="238"/>
      <c r="D369" s="239"/>
      <c r="E369" s="240"/>
      <c r="F369" s="240"/>
      <c r="G369" s="240"/>
      <c r="H369" s="240"/>
      <c r="I369" s="241"/>
      <c r="J369" s="241"/>
      <c r="K369" s="238"/>
      <c r="L369" s="239"/>
      <c r="N369" s="240"/>
      <c r="S369" s="146" t="str">
        <f t="shared" si="7"/>
        <v>out of range</v>
      </c>
    </row>
    <row r="370" spans="2:19" x14ac:dyDescent="0.35">
      <c r="B370" s="238"/>
      <c r="C370" s="238"/>
      <c r="D370" s="239"/>
      <c r="E370" s="240"/>
      <c r="F370" s="240"/>
      <c r="G370" s="240"/>
      <c r="H370" s="240"/>
      <c r="I370" s="241"/>
      <c r="J370" s="241"/>
      <c r="K370" s="238"/>
      <c r="L370" s="239"/>
      <c r="N370" s="240"/>
      <c r="S370" s="146" t="str">
        <f t="shared" si="7"/>
        <v>out of range</v>
      </c>
    </row>
    <row r="371" spans="2:19" x14ac:dyDescent="0.35">
      <c r="B371" s="238"/>
      <c r="C371" s="238"/>
      <c r="D371" s="239"/>
      <c r="E371" s="240"/>
      <c r="F371" s="240"/>
      <c r="G371" s="240"/>
      <c r="H371" s="240"/>
      <c r="I371" s="241"/>
      <c r="J371" s="241"/>
      <c r="K371" s="238"/>
      <c r="L371" s="239"/>
      <c r="N371" s="240"/>
      <c r="S371" s="146" t="str">
        <f t="shared" si="7"/>
        <v>out of range</v>
      </c>
    </row>
    <row r="372" spans="2:19" x14ac:dyDescent="0.35">
      <c r="B372" s="238"/>
      <c r="C372" s="238"/>
      <c r="D372" s="239"/>
      <c r="E372" s="240"/>
      <c r="F372" s="240"/>
      <c r="G372" s="240"/>
      <c r="H372" s="240"/>
      <c r="I372" s="241"/>
      <c r="J372" s="241"/>
      <c r="K372" s="238"/>
      <c r="L372" s="239"/>
      <c r="N372" s="240"/>
      <c r="S372" s="146" t="str">
        <f t="shared" si="7"/>
        <v>out of range</v>
      </c>
    </row>
    <row r="373" spans="2:19" x14ac:dyDescent="0.35">
      <c r="B373" s="238"/>
      <c r="C373" s="238"/>
      <c r="D373" s="239"/>
      <c r="E373" s="240"/>
      <c r="F373" s="240"/>
      <c r="G373" s="240"/>
      <c r="H373" s="240"/>
      <c r="I373" s="241"/>
      <c r="J373" s="241"/>
      <c r="K373" s="238"/>
      <c r="L373" s="239"/>
      <c r="N373" s="240"/>
      <c r="S373" s="146" t="str">
        <f t="shared" si="7"/>
        <v>out of range</v>
      </c>
    </row>
    <row r="374" spans="2:19" x14ac:dyDescent="0.35">
      <c r="B374" s="238"/>
      <c r="C374" s="238"/>
      <c r="D374" s="239"/>
      <c r="E374" s="240"/>
      <c r="F374" s="240"/>
      <c r="G374" s="240"/>
      <c r="H374" s="240"/>
      <c r="I374" s="241"/>
      <c r="J374" s="241"/>
      <c r="K374" s="238"/>
      <c r="L374" s="239"/>
      <c r="N374" s="240"/>
      <c r="S374" s="146" t="str">
        <f t="shared" si="7"/>
        <v>out of range</v>
      </c>
    </row>
    <row r="375" spans="2:19" x14ac:dyDescent="0.35">
      <c r="B375" s="238"/>
      <c r="C375" s="238"/>
      <c r="D375" s="239"/>
      <c r="E375" s="240"/>
      <c r="F375" s="240"/>
      <c r="G375" s="240"/>
      <c r="H375" s="240"/>
      <c r="I375" s="241"/>
      <c r="J375" s="241"/>
      <c r="K375" s="238"/>
      <c r="L375" s="239"/>
      <c r="N375" s="240"/>
      <c r="S375" s="146" t="str">
        <f t="shared" si="7"/>
        <v>out of range</v>
      </c>
    </row>
    <row r="376" spans="2:19" x14ac:dyDescent="0.35">
      <c r="B376" s="238"/>
      <c r="C376" s="238"/>
      <c r="D376" s="239"/>
      <c r="E376" s="240"/>
      <c r="F376" s="240"/>
      <c r="G376" s="240"/>
      <c r="H376" s="240"/>
      <c r="I376" s="241"/>
      <c r="J376" s="241"/>
      <c r="K376" s="238"/>
      <c r="L376" s="239"/>
      <c r="N376" s="240"/>
      <c r="S376" s="146" t="str">
        <f t="shared" si="7"/>
        <v>out of range</v>
      </c>
    </row>
    <row r="377" spans="2:19" x14ac:dyDescent="0.35">
      <c r="B377" s="238"/>
      <c r="C377" s="238"/>
      <c r="D377" s="239"/>
      <c r="E377" s="240"/>
      <c r="F377" s="240"/>
      <c r="G377" s="240"/>
      <c r="H377" s="240"/>
      <c r="I377" s="241"/>
      <c r="J377" s="241"/>
      <c r="K377" s="238"/>
      <c r="L377" s="239"/>
      <c r="N377" s="240"/>
      <c r="S377" s="146" t="str">
        <f t="shared" si="7"/>
        <v>out of range</v>
      </c>
    </row>
    <row r="378" spans="2:19" x14ac:dyDescent="0.35">
      <c r="B378" s="238"/>
      <c r="C378" s="238"/>
      <c r="D378" s="239"/>
      <c r="E378" s="240"/>
      <c r="F378" s="240"/>
      <c r="G378" s="240"/>
      <c r="H378" s="240"/>
      <c r="I378" s="241"/>
      <c r="J378" s="241"/>
      <c r="K378" s="238"/>
      <c r="L378" s="239"/>
      <c r="N378" s="240"/>
      <c r="S378" s="146" t="str">
        <f t="shared" si="7"/>
        <v>out of range</v>
      </c>
    </row>
    <row r="379" spans="2:19" x14ac:dyDescent="0.35">
      <c r="B379" s="238"/>
      <c r="C379" s="238"/>
      <c r="D379" s="239"/>
      <c r="E379" s="240"/>
      <c r="F379" s="240"/>
      <c r="G379" s="240"/>
      <c r="H379" s="240"/>
      <c r="I379" s="241"/>
      <c r="J379" s="241"/>
      <c r="K379" s="238"/>
      <c r="L379" s="239"/>
      <c r="N379" s="240"/>
      <c r="S379" s="146" t="str">
        <f t="shared" si="7"/>
        <v>out of range</v>
      </c>
    </row>
    <row r="380" spans="2:19" x14ac:dyDescent="0.35">
      <c r="B380" s="238"/>
      <c r="C380" s="238"/>
      <c r="D380" s="239"/>
      <c r="E380" s="240"/>
      <c r="F380" s="240"/>
      <c r="G380" s="240"/>
      <c r="H380" s="240"/>
      <c r="I380" s="241"/>
      <c r="J380" s="241"/>
      <c r="K380" s="238"/>
      <c r="L380" s="239"/>
      <c r="N380" s="240"/>
      <c r="S380" s="146" t="str">
        <f t="shared" si="7"/>
        <v>out of range</v>
      </c>
    </row>
    <row r="381" spans="2:19" x14ac:dyDescent="0.35">
      <c r="B381" s="238"/>
      <c r="C381" s="238"/>
      <c r="D381" s="239"/>
      <c r="E381" s="240"/>
      <c r="F381" s="240"/>
      <c r="G381" s="240"/>
      <c r="H381" s="240"/>
      <c r="I381" s="241"/>
      <c r="J381" s="241"/>
      <c r="K381" s="238"/>
      <c r="L381" s="239"/>
      <c r="N381" s="240"/>
      <c r="S381" s="146" t="str">
        <f t="shared" si="7"/>
        <v>out of range</v>
      </c>
    </row>
    <row r="382" spans="2:19" x14ac:dyDescent="0.35">
      <c r="B382" s="238"/>
      <c r="C382" s="238"/>
      <c r="D382" s="239"/>
      <c r="E382" s="240"/>
      <c r="F382" s="240"/>
      <c r="G382" s="240"/>
      <c r="H382" s="240"/>
      <c r="I382" s="241"/>
      <c r="J382" s="241"/>
      <c r="K382" s="238"/>
      <c r="L382" s="239"/>
      <c r="N382" s="240"/>
      <c r="S382" s="146" t="str">
        <f t="shared" si="7"/>
        <v>out of range</v>
      </c>
    </row>
    <row r="383" spans="2:19" x14ac:dyDescent="0.35">
      <c r="B383" s="238"/>
      <c r="C383" s="238"/>
      <c r="D383" s="239"/>
      <c r="E383" s="240"/>
      <c r="F383" s="240"/>
      <c r="G383" s="240"/>
      <c r="H383" s="240"/>
      <c r="I383" s="241"/>
      <c r="J383" s="241"/>
      <c r="K383" s="238"/>
      <c r="L383" s="239"/>
      <c r="N383" s="240"/>
      <c r="S383" s="146" t="str">
        <f t="shared" si="7"/>
        <v>out of range</v>
      </c>
    </row>
    <row r="384" spans="2:19" x14ac:dyDescent="0.35">
      <c r="B384" s="238"/>
      <c r="C384" s="238"/>
      <c r="D384" s="239"/>
      <c r="E384" s="240"/>
      <c r="F384" s="240"/>
      <c r="G384" s="240"/>
      <c r="H384" s="240"/>
      <c r="I384" s="241"/>
      <c r="J384" s="241"/>
      <c r="K384" s="238"/>
      <c r="L384" s="239"/>
      <c r="N384" s="240"/>
      <c r="S384" s="146" t="str">
        <f t="shared" si="7"/>
        <v>out of range</v>
      </c>
    </row>
    <row r="385" spans="2:19" x14ac:dyDescent="0.35">
      <c r="B385" s="238"/>
      <c r="C385" s="238"/>
      <c r="D385" s="239"/>
      <c r="E385" s="240"/>
      <c r="F385" s="240"/>
      <c r="G385" s="240"/>
      <c r="H385" s="240"/>
      <c r="I385" s="241"/>
      <c r="J385" s="241"/>
      <c r="K385" s="238"/>
      <c r="L385" s="239"/>
      <c r="N385" s="240"/>
      <c r="S385" s="146" t="str">
        <f t="shared" si="7"/>
        <v>out of range</v>
      </c>
    </row>
    <row r="386" spans="2:19" x14ac:dyDescent="0.35">
      <c r="B386" s="238"/>
      <c r="C386" s="238"/>
      <c r="D386" s="239"/>
      <c r="E386" s="240"/>
      <c r="F386" s="240"/>
      <c r="G386" s="240"/>
      <c r="H386" s="240"/>
      <c r="I386" s="241"/>
      <c r="J386" s="241"/>
      <c r="K386" s="238"/>
      <c r="L386" s="239"/>
      <c r="N386" s="240"/>
      <c r="S386" s="146" t="str">
        <f t="shared" si="7"/>
        <v>out of range</v>
      </c>
    </row>
    <row r="387" spans="2:19" x14ac:dyDescent="0.35">
      <c r="B387" s="238"/>
      <c r="C387" s="238"/>
      <c r="D387" s="239"/>
      <c r="E387" s="240"/>
      <c r="F387" s="240"/>
      <c r="G387" s="240"/>
      <c r="H387" s="240"/>
      <c r="I387" s="241"/>
      <c r="J387" s="241"/>
      <c r="K387" s="238"/>
      <c r="L387" s="239"/>
      <c r="N387" s="240"/>
      <c r="S387" s="146" t="str">
        <f t="shared" si="7"/>
        <v>out of range</v>
      </c>
    </row>
    <row r="388" spans="2:19" x14ac:dyDescent="0.35">
      <c r="B388" s="238"/>
      <c r="C388" s="238"/>
      <c r="D388" s="239"/>
      <c r="E388" s="240"/>
      <c r="F388" s="240"/>
      <c r="G388" s="240"/>
      <c r="H388" s="240"/>
      <c r="I388" s="241"/>
      <c r="J388" s="241"/>
      <c r="K388" s="238"/>
      <c r="L388" s="239"/>
      <c r="N388" s="240"/>
      <c r="S388" s="146" t="str">
        <f t="shared" si="7"/>
        <v>out of range</v>
      </c>
    </row>
    <row r="389" spans="2:19" x14ac:dyDescent="0.35">
      <c r="B389" s="238"/>
      <c r="C389" s="238"/>
      <c r="D389" s="239"/>
      <c r="E389" s="240"/>
      <c r="F389" s="240"/>
      <c r="G389" s="240"/>
      <c r="H389" s="240"/>
      <c r="I389" s="241"/>
      <c r="J389" s="241"/>
      <c r="K389" s="238"/>
      <c r="L389" s="239"/>
      <c r="N389" s="240"/>
      <c r="S389" s="146" t="str">
        <f t="shared" si="7"/>
        <v>out of range</v>
      </c>
    </row>
    <row r="390" spans="2:19" x14ac:dyDescent="0.35">
      <c r="B390" s="238"/>
      <c r="C390" s="238"/>
      <c r="D390" s="239"/>
      <c r="E390" s="240"/>
      <c r="F390" s="240"/>
      <c r="G390" s="240"/>
      <c r="H390" s="240"/>
      <c r="I390" s="241"/>
      <c r="J390" s="241"/>
      <c r="K390" s="238"/>
      <c r="L390" s="239"/>
      <c r="N390" s="240"/>
      <c r="S390" s="146" t="str">
        <f t="shared" si="7"/>
        <v>out of range</v>
      </c>
    </row>
    <row r="391" spans="2:19" x14ac:dyDescent="0.35">
      <c r="B391" s="238"/>
      <c r="C391" s="238"/>
      <c r="D391" s="239"/>
      <c r="E391" s="240"/>
      <c r="F391" s="240"/>
      <c r="G391" s="240"/>
      <c r="H391" s="240"/>
      <c r="I391" s="241"/>
      <c r="J391" s="241"/>
      <c r="K391" s="238"/>
      <c r="L391" s="239"/>
      <c r="N391" s="240"/>
      <c r="S391" s="146" t="str">
        <f t="shared" si="7"/>
        <v>out of range</v>
      </c>
    </row>
    <row r="392" spans="2:19" x14ac:dyDescent="0.35">
      <c r="B392" s="238"/>
      <c r="C392" s="238"/>
      <c r="D392" s="239"/>
      <c r="E392" s="240"/>
      <c r="F392" s="240"/>
      <c r="G392" s="240"/>
      <c r="H392" s="240"/>
      <c r="I392" s="241"/>
      <c r="J392" s="241"/>
      <c r="K392" s="238"/>
      <c r="L392" s="239"/>
      <c r="N392" s="240"/>
      <c r="S392" s="146" t="str">
        <f t="shared" si="7"/>
        <v>out of range</v>
      </c>
    </row>
    <row r="393" spans="2:19" x14ac:dyDescent="0.35">
      <c r="B393" s="238"/>
      <c r="C393" s="238"/>
      <c r="D393" s="239"/>
      <c r="E393" s="240"/>
      <c r="F393" s="240"/>
      <c r="G393" s="240"/>
      <c r="H393" s="240"/>
      <c r="I393" s="241"/>
      <c r="J393" s="241"/>
      <c r="K393" s="238"/>
      <c r="L393" s="239"/>
      <c r="N393" s="240"/>
      <c r="S393" s="146" t="str">
        <f t="shared" si="7"/>
        <v>out of range</v>
      </c>
    </row>
    <row r="394" spans="2:19" x14ac:dyDescent="0.35">
      <c r="B394" s="238"/>
      <c r="C394" s="238"/>
      <c r="D394" s="239"/>
      <c r="E394" s="240"/>
      <c r="F394" s="240"/>
      <c r="G394" s="240"/>
      <c r="H394" s="240"/>
      <c r="I394" s="241"/>
      <c r="J394" s="241"/>
      <c r="K394" s="238"/>
      <c r="L394" s="239"/>
      <c r="N394" s="240"/>
      <c r="S394" s="146" t="str">
        <f t="shared" si="7"/>
        <v>out of range</v>
      </c>
    </row>
    <row r="395" spans="2:19" x14ac:dyDescent="0.35">
      <c r="B395" s="238"/>
      <c r="C395" s="238"/>
      <c r="D395" s="239"/>
      <c r="E395" s="240"/>
      <c r="F395" s="240"/>
      <c r="G395" s="240"/>
      <c r="H395" s="240"/>
      <c r="I395" s="241"/>
      <c r="J395" s="241"/>
      <c r="K395" s="238"/>
      <c r="L395" s="239"/>
      <c r="N395" s="240"/>
      <c r="S395" s="146" t="str">
        <f t="shared" si="7"/>
        <v>out of range</v>
      </c>
    </row>
    <row r="396" spans="2:19" x14ac:dyDescent="0.35">
      <c r="B396" s="238"/>
      <c r="C396" s="238"/>
      <c r="D396" s="239"/>
      <c r="E396" s="240"/>
      <c r="F396" s="240"/>
      <c r="G396" s="240"/>
      <c r="H396" s="240"/>
      <c r="I396" s="241"/>
      <c r="J396" s="241"/>
      <c r="K396" s="238"/>
      <c r="L396" s="239"/>
      <c r="N396" s="240"/>
      <c r="S396" s="146" t="str">
        <f t="shared" si="7"/>
        <v>out of range</v>
      </c>
    </row>
    <row r="397" spans="2:19" x14ac:dyDescent="0.35">
      <c r="B397" s="238"/>
      <c r="C397" s="238"/>
      <c r="D397" s="239"/>
      <c r="E397" s="240"/>
      <c r="F397" s="240"/>
      <c r="G397" s="240"/>
      <c r="H397" s="240"/>
      <c r="I397" s="241"/>
      <c r="J397" s="241"/>
      <c r="K397" s="238"/>
      <c r="L397" s="239"/>
      <c r="N397" s="240"/>
      <c r="S397" s="146" t="str">
        <f t="shared" si="7"/>
        <v>out of range</v>
      </c>
    </row>
    <row r="398" spans="2:19" x14ac:dyDescent="0.35">
      <c r="B398" s="238"/>
      <c r="C398" s="238"/>
      <c r="D398" s="239"/>
      <c r="E398" s="240"/>
      <c r="F398" s="240"/>
      <c r="G398" s="240"/>
      <c r="H398" s="240"/>
      <c r="I398" s="241"/>
      <c r="J398" s="241"/>
      <c r="K398" s="238"/>
      <c r="L398" s="239"/>
      <c r="N398" s="240"/>
      <c r="S398" s="146" t="str">
        <f t="shared" ref="S398:S403" si="8">IF($D398&lt;$S$1,$T$1,IF($D398&lt;=$S$3,$S$2,IF($D398&lt;=$S$5,$S$4,IF($D398&lt;=$S$7,$S$6,IF($D398&lt;=$S$9,$S$8,IF($D398&lt;=$S$11,$S$10,$T$1))))))</f>
        <v>out of range</v>
      </c>
    </row>
    <row r="399" spans="2:19" x14ac:dyDescent="0.35">
      <c r="B399" s="238"/>
      <c r="C399" s="238"/>
      <c r="D399" s="239"/>
      <c r="E399" s="240"/>
      <c r="F399" s="240"/>
      <c r="G399" s="240"/>
      <c r="H399" s="240"/>
      <c r="I399" s="241"/>
      <c r="J399" s="241"/>
      <c r="K399" s="238"/>
      <c r="L399" s="239"/>
      <c r="N399" s="240"/>
      <c r="S399" s="146" t="str">
        <f t="shared" si="8"/>
        <v>out of range</v>
      </c>
    </row>
    <row r="400" spans="2:19" x14ac:dyDescent="0.35">
      <c r="B400" s="238"/>
      <c r="C400" s="238"/>
      <c r="D400" s="239"/>
      <c r="E400" s="240"/>
      <c r="F400" s="240"/>
      <c r="G400" s="240"/>
      <c r="H400" s="240"/>
      <c r="I400" s="241"/>
      <c r="J400" s="241"/>
      <c r="K400" s="238"/>
      <c r="L400" s="239"/>
      <c r="N400" s="240"/>
      <c r="S400" s="146" t="str">
        <f t="shared" si="8"/>
        <v>out of range</v>
      </c>
    </row>
    <row r="401" spans="2:19" x14ac:dyDescent="0.35">
      <c r="B401" s="238"/>
      <c r="C401" s="238"/>
      <c r="D401" s="239"/>
      <c r="E401" s="240"/>
      <c r="F401" s="240"/>
      <c r="G401" s="240"/>
      <c r="H401" s="240"/>
      <c r="I401" s="241"/>
      <c r="J401" s="241"/>
      <c r="K401" s="238"/>
      <c r="L401" s="239"/>
      <c r="N401" s="240"/>
      <c r="S401" s="146" t="str">
        <f t="shared" si="8"/>
        <v>out of range</v>
      </c>
    </row>
    <row r="402" spans="2:19" x14ac:dyDescent="0.35">
      <c r="B402" s="238"/>
      <c r="C402" s="238"/>
      <c r="D402" s="239"/>
      <c r="E402" s="240"/>
      <c r="F402" s="240"/>
      <c r="G402" s="240"/>
      <c r="H402" s="240"/>
      <c r="I402" s="241"/>
      <c r="J402" s="241"/>
      <c r="K402" s="238"/>
      <c r="L402" s="239"/>
      <c r="N402" s="240"/>
      <c r="S402" s="146" t="str">
        <f t="shared" si="8"/>
        <v>out of range</v>
      </c>
    </row>
    <row r="403" spans="2:19" x14ac:dyDescent="0.35">
      <c r="B403" s="238"/>
      <c r="C403" s="238"/>
      <c r="D403" s="239"/>
      <c r="E403" s="240"/>
      <c r="F403" s="240"/>
      <c r="G403" s="240"/>
      <c r="H403" s="240"/>
      <c r="I403" s="241"/>
      <c r="J403" s="241"/>
      <c r="K403" s="238"/>
      <c r="L403" s="239"/>
      <c r="N403" s="240"/>
      <c r="S403" s="146" t="str">
        <f t="shared" si="8"/>
        <v>out of range</v>
      </c>
    </row>
  </sheetData>
  <mergeCells count="1">
    <mergeCell ref="F4:H4"/>
  </mergeCells>
  <conditionalFormatting sqref="S14:S403">
    <cfRule type="cellIs" dxfId="5" priority="1" operator="equal">
      <formula>$T$1</formula>
    </cfRule>
  </conditionalFormatting>
  <dataValidations count="3">
    <dataValidation type="list" showInputMessage="1" showErrorMessage="1" sqref="H14:H403" xr:uid="{988885AB-51CF-4D6A-A744-AB96C027AE4A}">
      <formula1>BudgetListWithoutSpaces</formula1>
    </dataValidation>
    <dataValidation type="decimal" operator="notEqual" allowBlank="1" showInputMessage="1" showErrorMessage="1" errorTitle="STOP" error="Please insert number with format 0,00" sqref="I14:J403" xr:uid="{A5871DE7-4BDE-4C89-A219-06DB2C2BC4CB}">
      <formula1>0</formula1>
    </dataValidation>
    <dataValidation type="date" allowBlank="1" showInputMessage="1" showErrorMessage="1" errorTitle="STOP" error="Please insert Date format DD/MM/YYYY_x000a_from 01/11/2023_x000a_to 31/10/2024_x000a__x000a_use /" sqref="D14:D403 L14:L403" xr:uid="{B17CC27B-46F0-463F-A901-1677583B2492}">
      <formula1>F10</formula1>
      <formula2>F11</formula2>
    </dataValidation>
  </dataValidations>
  <hyperlinks>
    <hyperlink ref="V2" r:id="rId1" display="https://www.youtube.com/watch?v=Y3DGuyaaw2E" xr:uid="{8C095BFF-3FD2-480E-A28F-5AF2399DD280}"/>
  </hyperlinks>
  <printOptions horizontalCentered="1"/>
  <pageMargins left="0.23622047244094491" right="0.23622047244094491" top="0.74803149606299213" bottom="0.74803149606299213" header="0.31496062992125984" footer="0.31496062992125984"/>
  <pageSetup paperSize="9" scale="28" fitToHeight="0" orientation="portrait"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D25D-6208-4260-A86E-4A5AD2FC701F}">
  <sheetPr>
    <pageSetUpPr fitToPage="1"/>
  </sheetPr>
  <dimension ref="B2:Q38"/>
  <sheetViews>
    <sheetView topLeftCell="C1" zoomScale="70" zoomScaleNormal="70" workbookViewId="0">
      <selection activeCell="E14" sqref="E14:F14"/>
    </sheetView>
  </sheetViews>
  <sheetFormatPr baseColWidth="10" defaultColWidth="11.54296875" defaultRowHeight="16.5" x14ac:dyDescent="0.35"/>
  <cols>
    <col min="1" max="1" width="2.453125" style="1" customWidth="1"/>
    <col min="2" max="2" width="56.7265625" style="1" customWidth="1"/>
    <col min="3" max="6" width="21" style="1" customWidth="1"/>
    <col min="7" max="7" width="2.7265625" style="1" customWidth="1"/>
    <col min="8" max="8" width="20.81640625" style="4" customWidth="1"/>
    <col min="9" max="9" width="2.7265625" style="1" customWidth="1"/>
    <col min="10" max="10" width="20.81640625" style="174" customWidth="1"/>
    <col min="11" max="11" width="2.7265625" style="1" customWidth="1"/>
    <col min="12" max="12" width="20.81640625" style="4" customWidth="1"/>
    <col min="13" max="13" width="2.7265625" style="1" customWidth="1"/>
    <col min="14" max="14" width="13.7265625" style="1" bestFit="1" customWidth="1"/>
    <col min="15" max="15" width="2.7265625" style="1" customWidth="1"/>
    <col min="16" max="16" width="85.26953125" style="1" bestFit="1" customWidth="1"/>
    <col min="17" max="17" width="2.7265625" style="1" customWidth="1"/>
    <col min="18" max="16384" width="11.54296875" style="1"/>
  </cols>
  <sheetData>
    <row r="2" spans="2:17" ht="27.5" x14ac:dyDescent="0.35">
      <c r="B2" s="12" t="s">
        <v>232</v>
      </c>
    </row>
    <row r="3" spans="2:17" ht="16.899999999999999" customHeight="1" x14ac:dyDescent="0.35"/>
    <row r="4" spans="2:17" ht="53.5" customHeight="1" x14ac:dyDescent="0.35">
      <c r="C4" s="13" t="s">
        <v>93</v>
      </c>
      <c r="D4" s="274" t="str">
        <f>Budget!F4</f>
        <v>Branch name - Polskiego Czerwonego Krzyża</v>
      </c>
      <c r="E4" s="274"/>
      <c r="F4" s="274"/>
      <c r="G4" s="274"/>
      <c r="H4" s="274"/>
      <c r="L4" s="1"/>
    </row>
    <row r="5" spans="2:17" ht="21.5" x14ac:dyDescent="0.35">
      <c r="C5" s="14" t="s">
        <v>96</v>
      </c>
      <c r="D5" s="15" t="str">
        <f>Budget!F5</f>
        <v>PCK Employment Project</v>
      </c>
      <c r="E5" s="15"/>
      <c r="F5" s="15"/>
      <c r="G5" s="15"/>
      <c r="H5" s="1"/>
      <c r="I5" s="15"/>
      <c r="K5" s="15"/>
      <c r="L5" s="1"/>
      <c r="M5" s="15"/>
      <c r="O5" s="15"/>
      <c r="Q5" s="15"/>
    </row>
    <row r="6" spans="2:17" ht="21.65" customHeight="1" x14ac:dyDescent="0.35">
      <c r="C6" s="14" t="s">
        <v>99</v>
      </c>
      <c r="D6" s="98" t="str">
        <f>Budget!F6</f>
        <v>01/11/2023 to 31/10/2024</v>
      </c>
      <c r="E6" s="98"/>
      <c r="F6" s="98"/>
      <c r="G6" s="98"/>
      <c r="H6" s="1"/>
      <c r="L6" s="1"/>
    </row>
    <row r="7" spans="2:17" ht="21.65" customHeight="1" x14ac:dyDescent="0.35">
      <c r="C7" s="16" t="s">
        <v>102</v>
      </c>
      <c r="D7" s="276">
        <f>Budget!F7</f>
        <v>0</v>
      </c>
      <c r="E7" s="276"/>
      <c r="F7" s="141"/>
      <c r="G7" s="141"/>
      <c r="H7" s="1"/>
      <c r="I7" s="141"/>
      <c r="K7" s="141"/>
      <c r="L7" s="1"/>
      <c r="M7" s="141"/>
      <c r="O7" s="141"/>
      <c r="Q7" s="141"/>
    </row>
    <row r="8" spans="2:17" ht="24" customHeight="1" x14ac:dyDescent="0.35">
      <c r="G8" s="4"/>
      <c r="H8" s="1"/>
      <c r="I8" s="4"/>
      <c r="K8" s="4"/>
      <c r="L8" s="36"/>
      <c r="M8" s="4"/>
      <c r="O8" s="4"/>
      <c r="Q8" s="4"/>
    </row>
    <row r="9" spans="2:17" ht="24" customHeight="1" thickBot="1" x14ac:dyDescent="0.4">
      <c r="G9" s="97"/>
      <c r="H9" s="1"/>
      <c r="I9" s="4"/>
      <c r="K9" s="4"/>
      <c r="L9" s="1"/>
      <c r="M9" s="4"/>
      <c r="O9" s="4"/>
      <c r="Q9" s="4"/>
    </row>
    <row r="10" spans="2:17" ht="24" customHeight="1" thickBot="1" x14ac:dyDescent="0.4">
      <c r="B10" s="306" t="s">
        <v>233</v>
      </c>
      <c r="C10" s="307"/>
      <c r="D10" s="307"/>
      <c r="E10" s="307"/>
      <c r="F10" s="307"/>
      <c r="G10" s="307"/>
      <c r="H10" s="307"/>
      <c r="I10" s="307"/>
      <c r="J10" s="307"/>
      <c r="K10" s="307"/>
      <c r="L10" s="307"/>
      <c r="M10" s="307"/>
      <c r="N10" s="308"/>
    </row>
    <row r="11" spans="2:17" ht="16.899999999999999" customHeight="1" x14ac:dyDescent="0.35">
      <c r="B11" s="293" t="s">
        <v>234</v>
      </c>
      <c r="C11" s="299" t="s">
        <v>235</v>
      </c>
      <c r="D11" s="300"/>
      <c r="E11" s="299" t="s">
        <v>224</v>
      </c>
      <c r="F11" s="300"/>
      <c r="G11" s="124"/>
      <c r="H11" s="297" t="s">
        <v>236</v>
      </c>
      <c r="I11" s="125"/>
      <c r="J11" s="297" t="s">
        <v>237</v>
      </c>
      <c r="K11" s="124"/>
      <c r="L11" s="297" t="s">
        <v>238</v>
      </c>
      <c r="M11" s="124"/>
      <c r="N11" s="183" t="s">
        <v>239</v>
      </c>
      <c r="P11" s="290" t="s">
        <v>229</v>
      </c>
    </row>
    <row r="12" spans="2:17" x14ac:dyDescent="0.35">
      <c r="B12" s="294"/>
      <c r="C12" s="301"/>
      <c r="D12" s="302"/>
      <c r="E12" s="301"/>
      <c r="F12" s="302"/>
      <c r="G12" s="4"/>
      <c r="H12" s="298"/>
      <c r="J12" s="298"/>
      <c r="K12" s="4"/>
      <c r="L12" s="298"/>
      <c r="M12" s="4"/>
      <c r="N12" s="175" t="s">
        <v>240</v>
      </c>
      <c r="P12" s="291"/>
    </row>
    <row r="13" spans="2:17" x14ac:dyDescent="0.35">
      <c r="B13" s="295"/>
      <c r="C13" s="303"/>
      <c r="D13" s="304"/>
      <c r="E13" s="303"/>
      <c r="F13" s="304"/>
      <c r="G13" s="4"/>
      <c r="H13" s="305"/>
      <c r="J13" s="92" t="str">
        <f>Budget!X13</f>
        <v>(in PLN)</v>
      </c>
      <c r="K13" s="4"/>
      <c r="L13" s="92" t="str">
        <f>Budget!AA13</f>
        <v>(in PLN)</v>
      </c>
      <c r="M13" s="4"/>
      <c r="N13" s="176" t="s">
        <v>241</v>
      </c>
      <c r="P13" s="292"/>
    </row>
    <row r="14" spans="2:17" x14ac:dyDescent="0.45">
      <c r="B14" s="243"/>
      <c r="C14" s="289"/>
      <c r="D14" s="289"/>
      <c r="E14" s="289"/>
      <c r="F14" s="289"/>
      <c r="G14" s="4"/>
      <c r="H14" s="244"/>
      <c r="J14" s="241"/>
      <c r="K14" s="4"/>
      <c r="L14" s="71">
        <f>IFERROR((J14/H14),0)</f>
        <v>0</v>
      </c>
      <c r="M14" s="4"/>
      <c r="N14" s="181"/>
      <c r="P14" s="215"/>
    </row>
    <row r="15" spans="2:17" x14ac:dyDescent="0.45">
      <c r="B15" s="243"/>
      <c r="C15" s="289"/>
      <c r="D15" s="289"/>
      <c r="E15" s="289"/>
      <c r="F15" s="289"/>
      <c r="G15" s="4"/>
      <c r="H15" s="244"/>
      <c r="J15" s="241"/>
      <c r="K15" s="4"/>
      <c r="L15" s="71">
        <f t="shared" ref="L15:L35" si="0">IFERROR((J15/H15),0)</f>
        <v>0</v>
      </c>
      <c r="M15" s="4"/>
      <c r="N15" s="181"/>
      <c r="P15" s="215"/>
    </row>
    <row r="16" spans="2:17" x14ac:dyDescent="0.45">
      <c r="B16" s="243"/>
      <c r="C16" s="289"/>
      <c r="D16" s="289"/>
      <c r="E16" s="289"/>
      <c r="F16" s="289"/>
      <c r="G16" s="4"/>
      <c r="H16" s="244"/>
      <c r="J16" s="241"/>
      <c r="K16" s="4"/>
      <c r="L16" s="71">
        <f t="shared" si="0"/>
        <v>0</v>
      </c>
      <c r="M16" s="4"/>
      <c r="N16" s="181"/>
      <c r="P16" s="215"/>
    </row>
    <row r="17" spans="2:16" x14ac:dyDescent="0.45">
      <c r="B17" s="243"/>
      <c r="C17" s="289"/>
      <c r="D17" s="289"/>
      <c r="E17" s="289"/>
      <c r="F17" s="289"/>
      <c r="G17" s="4"/>
      <c r="H17" s="244"/>
      <c r="J17" s="241"/>
      <c r="K17" s="4"/>
      <c r="L17" s="71">
        <f t="shared" si="0"/>
        <v>0</v>
      </c>
      <c r="M17" s="4"/>
      <c r="N17" s="181"/>
      <c r="P17" s="215"/>
    </row>
    <row r="18" spans="2:16" x14ac:dyDescent="0.45">
      <c r="B18" s="243"/>
      <c r="C18" s="289"/>
      <c r="D18" s="289"/>
      <c r="E18" s="289"/>
      <c r="F18" s="289"/>
      <c r="G18" s="4"/>
      <c r="H18" s="244"/>
      <c r="J18" s="241"/>
      <c r="K18" s="4"/>
      <c r="L18" s="71">
        <f t="shared" si="0"/>
        <v>0</v>
      </c>
      <c r="M18" s="4"/>
      <c r="N18" s="181"/>
      <c r="P18" s="215"/>
    </row>
    <row r="19" spans="2:16" x14ac:dyDescent="0.45">
      <c r="B19" s="243"/>
      <c r="C19" s="289"/>
      <c r="D19" s="289"/>
      <c r="E19" s="289"/>
      <c r="F19" s="289"/>
      <c r="G19" s="4"/>
      <c r="H19" s="244"/>
      <c r="J19" s="241"/>
      <c r="K19" s="4"/>
      <c r="L19" s="71">
        <f t="shared" ref="L19:L27" si="1">IFERROR((J19/H19),0)</f>
        <v>0</v>
      </c>
      <c r="M19" s="4"/>
      <c r="N19" s="181"/>
      <c r="P19" s="215"/>
    </row>
    <row r="20" spans="2:16" x14ac:dyDescent="0.45">
      <c r="B20" s="243"/>
      <c r="C20" s="289"/>
      <c r="D20" s="289"/>
      <c r="E20" s="289"/>
      <c r="F20" s="289"/>
      <c r="G20" s="4"/>
      <c r="H20" s="244"/>
      <c r="J20" s="241"/>
      <c r="K20" s="4"/>
      <c r="L20" s="71">
        <f t="shared" si="1"/>
        <v>0</v>
      </c>
      <c r="M20" s="4"/>
      <c r="N20" s="181"/>
      <c r="P20" s="215"/>
    </row>
    <row r="21" spans="2:16" x14ac:dyDescent="0.45">
      <c r="B21" s="243"/>
      <c r="C21" s="289"/>
      <c r="D21" s="289"/>
      <c r="E21" s="289"/>
      <c r="F21" s="289"/>
      <c r="G21" s="4"/>
      <c r="H21" s="244"/>
      <c r="J21" s="241"/>
      <c r="K21" s="4"/>
      <c r="L21" s="71">
        <f t="shared" si="1"/>
        <v>0</v>
      </c>
      <c r="M21" s="4"/>
      <c r="N21" s="181"/>
      <c r="P21" s="215"/>
    </row>
    <row r="22" spans="2:16" x14ac:dyDescent="0.45">
      <c r="B22" s="243"/>
      <c r="C22" s="289"/>
      <c r="D22" s="289"/>
      <c r="E22" s="289"/>
      <c r="F22" s="289"/>
      <c r="G22" s="4"/>
      <c r="H22" s="244"/>
      <c r="J22" s="241"/>
      <c r="K22" s="4"/>
      <c r="L22" s="71">
        <f t="shared" si="1"/>
        <v>0</v>
      </c>
      <c r="M22" s="4"/>
      <c r="N22" s="181"/>
      <c r="P22" s="215"/>
    </row>
    <row r="23" spans="2:16" x14ac:dyDescent="0.45">
      <c r="B23" s="243"/>
      <c r="C23" s="289"/>
      <c r="D23" s="289"/>
      <c r="E23" s="289"/>
      <c r="F23" s="289"/>
      <c r="G23" s="4"/>
      <c r="H23" s="244"/>
      <c r="J23" s="241"/>
      <c r="K23" s="4"/>
      <c r="L23" s="71">
        <f t="shared" si="1"/>
        <v>0</v>
      </c>
      <c r="M23" s="4"/>
      <c r="N23" s="181"/>
      <c r="P23" s="215"/>
    </row>
    <row r="24" spans="2:16" x14ac:dyDescent="0.45">
      <c r="B24" s="243"/>
      <c r="C24" s="289"/>
      <c r="D24" s="289"/>
      <c r="E24" s="289"/>
      <c r="F24" s="289"/>
      <c r="G24" s="4"/>
      <c r="H24" s="244"/>
      <c r="J24" s="241"/>
      <c r="K24" s="4"/>
      <c r="L24" s="71">
        <f t="shared" si="1"/>
        <v>0</v>
      </c>
      <c r="M24" s="4"/>
      <c r="N24" s="181"/>
      <c r="P24" s="215"/>
    </row>
    <row r="25" spans="2:16" x14ac:dyDescent="0.45">
      <c r="B25" s="243"/>
      <c r="C25" s="289"/>
      <c r="D25" s="289"/>
      <c r="E25" s="289"/>
      <c r="F25" s="289"/>
      <c r="G25" s="4"/>
      <c r="H25" s="244"/>
      <c r="J25" s="241"/>
      <c r="K25" s="4"/>
      <c r="L25" s="71">
        <f t="shared" si="1"/>
        <v>0</v>
      </c>
      <c r="M25" s="4"/>
      <c r="N25" s="181"/>
      <c r="P25" s="215"/>
    </row>
    <row r="26" spans="2:16" x14ac:dyDescent="0.45">
      <c r="B26" s="243"/>
      <c r="C26" s="289"/>
      <c r="D26" s="289"/>
      <c r="E26" s="289"/>
      <c r="F26" s="289"/>
      <c r="G26" s="4"/>
      <c r="H26" s="244"/>
      <c r="J26" s="241"/>
      <c r="K26" s="4"/>
      <c r="L26" s="71">
        <f t="shared" si="1"/>
        <v>0</v>
      </c>
      <c r="M26" s="4"/>
      <c r="N26" s="181"/>
      <c r="P26" s="215"/>
    </row>
    <row r="27" spans="2:16" x14ac:dyDescent="0.45">
      <c r="B27" s="243"/>
      <c r="C27" s="289"/>
      <c r="D27" s="289"/>
      <c r="E27" s="289"/>
      <c r="F27" s="289"/>
      <c r="G27" s="4"/>
      <c r="H27" s="244"/>
      <c r="J27" s="241"/>
      <c r="K27" s="4"/>
      <c r="L27" s="71">
        <f t="shared" si="1"/>
        <v>0</v>
      </c>
      <c r="M27" s="4"/>
      <c r="N27" s="181"/>
      <c r="P27" s="215"/>
    </row>
    <row r="28" spans="2:16" x14ac:dyDescent="0.45">
      <c r="B28" s="243"/>
      <c r="C28" s="289"/>
      <c r="D28" s="289"/>
      <c r="E28" s="289"/>
      <c r="F28" s="289"/>
      <c r="G28" s="4"/>
      <c r="H28" s="244"/>
      <c r="J28" s="241"/>
      <c r="K28" s="4"/>
      <c r="L28" s="71">
        <f t="shared" si="0"/>
        <v>0</v>
      </c>
      <c r="M28" s="4"/>
      <c r="N28" s="181"/>
      <c r="P28" s="215"/>
    </row>
    <row r="29" spans="2:16" x14ac:dyDescent="0.45">
      <c r="B29" s="243"/>
      <c r="C29" s="289"/>
      <c r="D29" s="289"/>
      <c r="E29" s="289"/>
      <c r="F29" s="289"/>
      <c r="G29" s="4"/>
      <c r="H29" s="244"/>
      <c r="J29" s="241"/>
      <c r="K29" s="4"/>
      <c r="L29" s="71">
        <f t="shared" si="0"/>
        <v>0</v>
      </c>
      <c r="M29" s="4"/>
      <c r="N29" s="181"/>
      <c r="P29" s="215"/>
    </row>
    <row r="30" spans="2:16" x14ac:dyDescent="0.45">
      <c r="B30" s="243"/>
      <c r="C30" s="289"/>
      <c r="D30" s="289"/>
      <c r="E30" s="289"/>
      <c r="F30" s="289"/>
      <c r="G30" s="4"/>
      <c r="H30" s="244"/>
      <c r="J30" s="241"/>
      <c r="K30" s="4"/>
      <c r="L30" s="71">
        <f t="shared" si="0"/>
        <v>0</v>
      </c>
      <c r="M30" s="4"/>
      <c r="N30" s="181"/>
      <c r="P30" s="215"/>
    </row>
    <row r="31" spans="2:16" x14ac:dyDescent="0.45">
      <c r="B31" s="243"/>
      <c r="C31" s="289"/>
      <c r="D31" s="289"/>
      <c r="E31" s="289"/>
      <c r="F31" s="289"/>
      <c r="G31" s="4"/>
      <c r="H31" s="244"/>
      <c r="J31" s="241"/>
      <c r="K31" s="4"/>
      <c r="L31" s="71">
        <f t="shared" si="0"/>
        <v>0</v>
      </c>
      <c r="M31" s="4"/>
      <c r="N31" s="181"/>
      <c r="P31" s="215"/>
    </row>
    <row r="32" spans="2:16" x14ac:dyDescent="0.45">
      <c r="B32" s="179"/>
      <c r="C32" s="289"/>
      <c r="D32" s="289"/>
      <c r="E32" s="289"/>
      <c r="F32" s="289"/>
      <c r="G32" s="4"/>
      <c r="H32" s="244"/>
      <c r="J32" s="241"/>
      <c r="K32" s="4"/>
      <c r="L32" s="71">
        <f t="shared" si="0"/>
        <v>0</v>
      </c>
      <c r="M32" s="4"/>
      <c r="N32" s="181"/>
      <c r="P32" s="215"/>
    </row>
    <row r="33" spans="2:16" x14ac:dyDescent="0.45">
      <c r="B33" s="179"/>
      <c r="C33" s="289"/>
      <c r="D33" s="289"/>
      <c r="E33" s="289"/>
      <c r="F33" s="289"/>
      <c r="G33" s="4"/>
      <c r="H33" s="244"/>
      <c r="J33" s="241"/>
      <c r="K33" s="4"/>
      <c r="L33" s="71">
        <f t="shared" si="0"/>
        <v>0</v>
      </c>
      <c r="M33" s="4"/>
      <c r="N33" s="181"/>
      <c r="P33" s="215"/>
    </row>
    <row r="34" spans="2:16" x14ac:dyDescent="0.45">
      <c r="B34" s="179"/>
      <c r="C34" s="289"/>
      <c r="D34" s="289"/>
      <c r="E34" s="289"/>
      <c r="F34" s="289"/>
      <c r="G34" s="4"/>
      <c r="H34" s="244"/>
      <c r="J34" s="241"/>
      <c r="K34" s="4"/>
      <c r="L34" s="71">
        <f t="shared" si="0"/>
        <v>0</v>
      </c>
      <c r="M34" s="4"/>
      <c r="N34" s="181"/>
      <c r="P34" s="215"/>
    </row>
    <row r="35" spans="2:16" ht="17" thickBot="1" x14ac:dyDescent="0.5">
      <c r="B35" s="180"/>
      <c r="C35" s="296"/>
      <c r="D35" s="296"/>
      <c r="E35" s="296"/>
      <c r="F35" s="296"/>
      <c r="G35" s="177"/>
      <c r="H35" s="245"/>
      <c r="I35" s="135"/>
      <c r="J35" s="246"/>
      <c r="K35" s="177"/>
      <c r="L35" s="242">
        <f t="shared" si="0"/>
        <v>0</v>
      </c>
      <c r="M35" s="177"/>
      <c r="N35" s="182"/>
      <c r="P35" s="216"/>
    </row>
    <row r="36" spans="2:16" x14ac:dyDescent="0.35">
      <c r="G36" s="4"/>
      <c r="H36" s="1"/>
      <c r="I36" s="4"/>
      <c r="J36" s="1"/>
      <c r="K36" s="4"/>
      <c r="L36" s="1"/>
      <c r="M36" s="4"/>
    </row>
    <row r="37" spans="2:16" x14ac:dyDescent="0.35">
      <c r="G37" s="4"/>
      <c r="H37" s="1"/>
      <c r="I37" s="4"/>
      <c r="J37" s="1"/>
      <c r="K37" s="4"/>
      <c r="L37" s="1"/>
      <c r="M37" s="4"/>
    </row>
    <row r="38" spans="2:16" x14ac:dyDescent="0.35">
      <c r="J38" s="1"/>
    </row>
  </sheetData>
  <mergeCells count="54">
    <mergeCell ref="C33:D33"/>
    <mergeCell ref="C34:D34"/>
    <mergeCell ref="C18:D18"/>
    <mergeCell ref="D4:H4"/>
    <mergeCell ref="D7:E7"/>
    <mergeCell ref="E33:F33"/>
    <mergeCell ref="E34:F34"/>
    <mergeCell ref="C30:D30"/>
    <mergeCell ref="E30:F30"/>
    <mergeCell ref="E32:F32"/>
    <mergeCell ref="C31:D31"/>
    <mergeCell ref="C32:D32"/>
    <mergeCell ref="B10:N10"/>
    <mergeCell ref="E23:F23"/>
    <mergeCell ref="C24:D24"/>
    <mergeCell ref="E24:F24"/>
    <mergeCell ref="E35:F35"/>
    <mergeCell ref="L11:L12"/>
    <mergeCell ref="C11:D13"/>
    <mergeCell ref="C16:D16"/>
    <mergeCell ref="E16:F16"/>
    <mergeCell ref="C17:D17"/>
    <mergeCell ref="E17:F17"/>
    <mergeCell ref="C35:D35"/>
    <mergeCell ref="J11:J12"/>
    <mergeCell ref="H11:H13"/>
    <mergeCell ref="E11:F13"/>
    <mergeCell ref="E14:F14"/>
    <mergeCell ref="E15:F15"/>
    <mergeCell ref="E31:F31"/>
    <mergeCell ref="C29:D29"/>
    <mergeCell ref="E29:F29"/>
    <mergeCell ref="P11:P13"/>
    <mergeCell ref="E18:F18"/>
    <mergeCell ref="C28:D28"/>
    <mergeCell ref="E28:F28"/>
    <mergeCell ref="B11:B13"/>
    <mergeCell ref="C14:D14"/>
    <mergeCell ref="C15:D15"/>
    <mergeCell ref="C19:D19"/>
    <mergeCell ref="E19:F19"/>
    <mergeCell ref="C20:D20"/>
    <mergeCell ref="E20:F20"/>
    <mergeCell ref="C21:D21"/>
    <mergeCell ref="E21:F21"/>
    <mergeCell ref="C22:D22"/>
    <mergeCell ref="E22:F22"/>
    <mergeCell ref="C23:D23"/>
    <mergeCell ref="C25:D25"/>
    <mergeCell ref="E25:F25"/>
    <mergeCell ref="C26:D26"/>
    <mergeCell ref="E26:F26"/>
    <mergeCell ref="C27:D27"/>
    <mergeCell ref="E27:F27"/>
  </mergeCells>
  <dataValidations count="2">
    <dataValidation type="list" allowBlank="1" showInputMessage="1" showErrorMessage="1" sqref="N14:N35" xr:uid="{BA06DB3B-B0D1-4088-A7A2-C41DF7D70026}">
      <formula1>$N$12:$N$13</formula1>
    </dataValidation>
    <dataValidation type="decimal" operator="notEqual" allowBlank="1" showInputMessage="1" showErrorMessage="1" errorTitle="STOP" error="Please insert number with format 0,00" sqref="J14:J35" xr:uid="{5FBD4D5E-E99D-4478-92A4-DEA89C546BD2}">
      <formula1>0</formula1>
    </dataValidation>
  </dataValidations>
  <printOptions horizontalCentered="1"/>
  <pageMargins left="0.25" right="0.25" top="0.75" bottom="0.75" header="0.3" footer="0.3"/>
  <pageSetup paperSize="9" scale="44"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EDE6B4F-6F3C-45E8-BB3D-64C0B5BD8390}">
          <x14:formula1>
            <xm:f>Budget!$D$15:$D$18</xm:f>
          </x14:formula1>
          <xm:sqref>E14:F35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A49C-CDAF-48AC-B896-AF8465682EFF}">
  <sheetPr>
    <pageSetUpPr fitToPage="1"/>
  </sheetPr>
  <dimension ref="B2:R56"/>
  <sheetViews>
    <sheetView zoomScale="70" zoomScaleNormal="70" workbookViewId="0">
      <selection activeCell="Q5" sqref="Q5"/>
    </sheetView>
  </sheetViews>
  <sheetFormatPr baseColWidth="10" defaultColWidth="11.54296875" defaultRowHeight="16.5" x14ac:dyDescent="0.35"/>
  <cols>
    <col min="1" max="1" width="2.453125" style="1" customWidth="1"/>
    <col min="2" max="2" width="36" style="1" customWidth="1"/>
    <col min="3" max="3" width="20.81640625" style="1" customWidth="1"/>
    <col min="4" max="7" width="21" style="1" customWidth="1"/>
    <col min="8" max="8" width="2.7265625" style="1" customWidth="1"/>
    <col min="9" max="9" width="20.81640625" style="4" customWidth="1"/>
    <col min="10" max="10" width="2.7265625" style="1" customWidth="1"/>
    <col min="11" max="11" width="20.81640625" style="174" customWidth="1"/>
    <col min="12" max="12" width="2.7265625" style="1" customWidth="1"/>
    <col min="13" max="13" width="20.81640625" style="4" customWidth="1"/>
    <col min="14" max="14" width="2.7265625" style="1" customWidth="1"/>
    <col min="15" max="15" width="73.7265625" style="1" customWidth="1"/>
    <col min="16" max="16" width="2.7265625" style="1" customWidth="1"/>
    <col min="17" max="17" width="85.26953125" style="1" bestFit="1" customWidth="1"/>
    <col min="18" max="18" width="2.7265625" style="1" customWidth="1"/>
    <col min="19" max="16384" width="11.54296875" style="1"/>
  </cols>
  <sheetData>
    <row r="2" spans="2:18" ht="27.5" x14ac:dyDescent="0.35">
      <c r="B2" s="12" t="s">
        <v>242</v>
      </c>
      <c r="C2" s="12"/>
    </row>
    <row r="3" spans="2:18" ht="16.899999999999999" customHeight="1" x14ac:dyDescent="0.35"/>
    <row r="4" spans="2:18" ht="53.5" customHeight="1" x14ac:dyDescent="0.35">
      <c r="D4" s="13" t="s">
        <v>93</v>
      </c>
      <c r="E4" s="317" t="str">
        <f>Budget!F4</f>
        <v>Branch name - Polskiego Czerwonego Krzyża</v>
      </c>
      <c r="F4" s="317"/>
      <c r="G4" s="317"/>
      <c r="H4" s="317"/>
      <c r="I4" s="317"/>
      <c r="M4" s="1"/>
    </row>
    <row r="5" spans="2:18" ht="21.5" x14ac:dyDescent="0.35">
      <c r="D5" s="14" t="s">
        <v>96</v>
      </c>
      <c r="E5" s="15" t="str">
        <f>Budget!F5</f>
        <v>PCK Employment Project</v>
      </c>
      <c r="F5" s="15"/>
      <c r="G5" s="15"/>
      <c r="H5" s="15"/>
      <c r="I5" s="1"/>
      <c r="J5" s="15"/>
      <c r="L5" s="15"/>
      <c r="M5" s="1"/>
      <c r="N5" s="15"/>
      <c r="P5" s="15"/>
      <c r="R5" s="15"/>
    </row>
    <row r="6" spans="2:18" ht="21.65" customHeight="1" x14ac:dyDescent="0.35">
      <c r="D6" s="14" t="s">
        <v>99</v>
      </c>
      <c r="E6" s="98" t="str">
        <f>Budget!F6</f>
        <v>01/11/2023 to 31/10/2024</v>
      </c>
      <c r="F6" s="98"/>
      <c r="G6" s="98"/>
      <c r="H6" s="98"/>
      <c r="I6" s="1"/>
      <c r="M6" s="1"/>
    </row>
    <row r="7" spans="2:18" ht="21.65" customHeight="1" x14ac:dyDescent="0.35">
      <c r="D7" s="16" t="s">
        <v>102</v>
      </c>
      <c r="E7" s="276">
        <f>Budget!F7</f>
        <v>0</v>
      </c>
      <c r="F7" s="276"/>
      <c r="G7" s="141"/>
      <c r="H7" s="141"/>
      <c r="I7" s="1"/>
      <c r="J7" s="141"/>
      <c r="L7" s="141"/>
      <c r="M7" s="1"/>
      <c r="N7" s="141"/>
      <c r="P7" s="141"/>
      <c r="R7" s="141"/>
    </row>
    <row r="8" spans="2:18" ht="24" customHeight="1" x14ac:dyDescent="0.35">
      <c r="H8" s="4"/>
      <c r="I8" s="1"/>
      <c r="J8" s="4"/>
      <c r="L8" s="4"/>
      <c r="M8" s="36"/>
      <c r="N8" s="4"/>
      <c r="P8" s="4"/>
      <c r="R8" s="4"/>
    </row>
    <row r="9" spans="2:18" ht="24" customHeight="1" x14ac:dyDescent="0.35">
      <c r="H9" s="97"/>
      <c r="I9" s="1"/>
      <c r="J9" s="4"/>
      <c r="L9" s="4"/>
      <c r="M9" s="1"/>
      <c r="N9" s="4"/>
      <c r="P9" s="4"/>
      <c r="R9" s="4"/>
    </row>
    <row r="10" spans="2:18" ht="24" customHeight="1" thickBot="1" x14ac:dyDescent="0.4">
      <c r="H10" s="4"/>
      <c r="I10" s="1"/>
      <c r="M10" s="1"/>
    </row>
    <row r="11" spans="2:18" ht="16.899999999999999" customHeight="1" x14ac:dyDescent="0.35">
      <c r="B11" s="206" t="s">
        <v>243</v>
      </c>
      <c r="C11" s="299" t="s">
        <v>222</v>
      </c>
      <c r="D11" s="312"/>
      <c r="E11" s="300"/>
      <c r="F11" s="299" t="s">
        <v>244</v>
      </c>
      <c r="G11" s="300"/>
      <c r="H11" s="124"/>
      <c r="I11" s="299" t="s">
        <v>245</v>
      </c>
      <c r="J11" s="312"/>
      <c r="K11" s="300"/>
      <c r="L11" s="124"/>
      <c r="M11" s="189" t="s">
        <v>115</v>
      </c>
      <c r="N11" s="124"/>
      <c r="O11" s="314" t="s">
        <v>246</v>
      </c>
      <c r="Q11" s="290" t="s">
        <v>229</v>
      </c>
    </row>
    <row r="12" spans="2:18" x14ac:dyDescent="0.35">
      <c r="B12" s="310" t="s">
        <v>247</v>
      </c>
      <c r="C12" s="301"/>
      <c r="D12" s="313"/>
      <c r="E12" s="302"/>
      <c r="F12" s="318" t="s">
        <v>248</v>
      </c>
      <c r="G12" s="319"/>
      <c r="H12" s="4"/>
      <c r="I12" s="301"/>
      <c r="J12" s="313"/>
      <c r="K12" s="302"/>
      <c r="L12" s="4"/>
      <c r="M12" s="184"/>
      <c r="N12" s="4"/>
      <c r="O12" s="315"/>
      <c r="Q12" s="291"/>
    </row>
    <row r="13" spans="2:18" x14ac:dyDescent="0.35">
      <c r="B13" s="311"/>
      <c r="C13" s="301"/>
      <c r="D13" s="313"/>
      <c r="E13" s="302"/>
      <c r="F13" s="318"/>
      <c r="G13" s="319"/>
      <c r="H13" s="4"/>
      <c r="I13" s="301"/>
      <c r="J13" s="313"/>
      <c r="K13" s="302"/>
      <c r="L13" s="4"/>
      <c r="M13" s="185" t="str">
        <f>Budget!AA13</f>
        <v>(in PLN)</v>
      </c>
      <c r="N13" s="4"/>
      <c r="O13" s="315"/>
      <c r="Q13" s="292"/>
    </row>
    <row r="14" spans="2:18" x14ac:dyDescent="0.45">
      <c r="B14" s="178"/>
      <c r="C14" s="309"/>
      <c r="D14" s="309"/>
      <c r="E14" s="309"/>
      <c r="F14" s="309"/>
      <c r="G14" s="309"/>
      <c r="H14" s="4"/>
      <c r="I14" s="309"/>
      <c r="J14" s="309"/>
      <c r="K14" s="309"/>
      <c r="L14" s="4"/>
      <c r="M14" s="198"/>
      <c r="N14" s="4"/>
      <c r="O14" s="186"/>
      <c r="Q14" s="215"/>
    </row>
    <row r="15" spans="2:18" x14ac:dyDescent="0.45">
      <c r="B15" s="178"/>
      <c r="C15" s="309"/>
      <c r="D15" s="309"/>
      <c r="E15" s="309"/>
      <c r="F15" s="309"/>
      <c r="G15" s="309"/>
      <c r="H15" s="4"/>
      <c r="I15" s="309"/>
      <c r="J15" s="309"/>
      <c r="K15" s="309"/>
      <c r="L15" s="4"/>
      <c r="M15" s="198"/>
      <c r="N15" s="4"/>
      <c r="O15" s="186"/>
      <c r="Q15" s="215"/>
    </row>
    <row r="16" spans="2:18" x14ac:dyDescent="0.45">
      <c r="B16" s="178"/>
      <c r="C16" s="309"/>
      <c r="D16" s="309"/>
      <c r="E16" s="309"/>
      <c r="F16" s="309"/>
      <c r="G16" s="309"/>
      <c r="H16" s="4"/>
      <c r="I16" s="309"/>
      <c r="J16" s="309"/>
      <c r="K16" s="309"/>
      <c r="L16" s="4"/>
      <c r="M16" s="198"/>
      <c r="N16" s="4"/>
      <c r="O16" s="186"/>
      <c r="Q16" s="215"/>
    </row>
    <row r="17" spans="2:17" x14ac:dyDescent="0.45">
      <c r="B17" s="178"/>
      <c r="C17" s="309"/>
      <c r="D17" s="309"/>
      <c r="E17" s="309"/>
      <c r="F17" s="309"/>
      <c r="G17" s="309"/>
      <c r="H17" s="4"/>
      <c r="I17" s="309"/>
      <c r="J17" s="309"/>
      <c r="K17" s="309"/>
      <c r="L17" s="4"/>
      <c r="M17" s="198"/>
      <c r="N17" s="4"/>
      <c r="O17" s="186"/>
      <c r="Q17" s="215"/>
    </row>
    <row r="18" spans="2:17" x14ac:dyDescent="0.45">
      <c r="B18" s="178"/>
      <c r="C18" s="309"/>
      <c r="D18" s="309"/>
      <c r="E18" s="309"/>
      <c r="F18" s="309"/>
      <c r="G18" s="309"/>
      <c r="H18" s="4"/>
      <c r="I18" s="309"/>
      <c r="J18" s="309"/>
      <c r="K18" s="309"/>
      <c r="L18" s="4"/>
      <c r="M18" s="198"/>
      <c r="N18" s="4"/>
      <c r="O18" s="186"/>
      <c r="Q18" s="215"/>
    </row>
    <row r="19" spans="2:17" x14ac:dyDescent="0.45">
      <c r="B19" s="178"/>
      <c r="C19" s="309"/>
      <c r="D19" s="309"/>
      <c r="E19" s="309"/>
      <c r="F19" s="309"/>
      <c r="G19" s="309"/>
      <c r="H19" s="4"/>
      <c r="I19" s="309"/>
      <c r="J19" s="309"/>
      <c r="K19" s="309"/>
      <c r="L19" s="4"/>
      <c r="M19" s="198"/>
      <c r="N19" s="4"/>
      <c r="O19" s="186"/>
      <c r="Q19" s="215"/>
    </row>
    <row r="20" spans="2:17" x14ac:dyDescent="0.45">
      <c r="B20" s="178"/>
      <c r="C20" s="309"/>
      <c r="D20" s="309"/>
      <c r="E20" s="309"/>
      <c r="F20" s="309"/>
      <c r="G20" s="309"/>
      <c r="H20" s="4"/>
      <c r="I20" s="309"/>
      <c r="J20" s="309"/>
      <c r="K20" s="309"/>
      <c r="L20" s="4"/>
      <c r="M20" s="198"/>
      <c r="N20" s="4"/>
      <c r="O20" s="186"/>
      <c r="Q20" s="215"/>
    </row>
    <row r="21" spans="2:17" x14ac:dyDescent="0.45">
      <c r="B21" s="178"/>
      <c r="C21" s="309"/>
      <c r="D21" s="309"/>
      <c r="E21" s="309"/>
      <c r="F21" s="309"/>
      <c r="G21" s="309"/>
      <c r="H21" s="4"/>
      <c r="I21" s="309"/>
      <c r="J21" s="309"/>
      <c r="K21" s="309"/>
      <c r="L21" s="4"/>
      <c r="M21" s="198"/>
      <c r="N21" s="4"/>
      <c r="O21" s="186"/>
      <c r="Q21" s="215"/>
    </row>
    <row r="22" spans="2:17" x14ac:dyDescent="0.45">
      <c r="B22" s="178"/>
      <c r="C22" s="309"/>
      <c r="D22" s="309"/>
      <c r="E22" s="309"/>
      <c r="F22" s="309"/>
      <c r="G22" s="309"/>
      <c r="H22" s="4"/>
      <c r="I22" s="309"/>
      <c r="J22" s="309"/>
      <c r="K22" s="309"/>
      <c r="L22" s="4"/>
      <c r="M22" s="198"/>
      <c r="N22" s="4"/>
      <c r="O22" s="186"/>
      <c r="Q22" s="215"/>
    </row>
    <row r="23" spans="2:17" x14ac:dyDescent="0.45">
      <c r="B23" s="178"/>
      <c r="C23" s="309"/>
      <c r="D23" s="309"/>
      <c r="E23" s="309"/>
      <c r="F23" s="309"/>
      <c r="G23" s="309"/>
      <c r="H23" s="4"/>
      <c r="I23" s="309"/>
      <c r="J23" s="309"/>
      <c r="K23" s="309"/>
      <c r="L23" s="4"/>
      <c r="M23" s="198"/>
      <c r="N23" s="4"/>
      <c r="O23" s="186"/>
      <c r="Q23" s="215"/>
    </row>
    <row r="24" spans="2:17" x14ac:dyDescent="0.45">
      <c r="B24" s="178"/>
      <c r="C24" s="309"/>
      <c r="D24" s="309"/>
      <c r="E24" s="309"/>
      <c r="F24" s="309"/>
      <c r="G24" s="309"/>
      <c r="H24" s="4"/>
      <c r="I24" s="309"/>
      <c r="J24" s="309"/>
      <c r="K24" s="309"/>
      <c r="L24" s="4"/>
      <c r="M24" s="198"/>
      <c r="N24" s="4"/>
      <c r="O24" s="186"/>
      <c r="Q24" s="215"/>
    </row>
    <row r="25" spans="2:17" x14ac:dyDescent="0.45">
      <c r="B25" s="178"/>
      <c r="C25" s="309"/>
      <c r="D25" s="309"/>
      <c r="E25" s="309"/>
      <c r="F25" s="309"/>
      <c r="G25" s="309"/>
      <c r="H25" s="4"/>
      <c r="I25" s="309"/>
      <c r="J25" s="309"/>
      <c r="K25" s="309"/>
      <c r="L25" s="4"/>
      <c r="M25" s="198"/>
      <c r="N25" s="4"/>
      <c r="O25" s="186"/>
      <c r="Q25" s="215"/>
    </row>
    <row r="26" spans="2:17" x14ac:dyDescent="0.45">
      <c r="B26" s="178"/>
      <c r="C26" s="309"/>
      <c r="D26" s="309"/>
      <c r="E26" s="309"/>
      <c r="F26" s="309"/>
      <c r="G26" s="309"/>
      <c r="H26" s="4"/>
      <c r="I26" s="309"/>
      <c r="J26" s="309"/>
      <c r="K26" s="309"/>
      <c r="L26" s="4"/>
      <c r="M26" s="198"/>
      <c r="N26" s="4"/>
      <c r="O26" s="186"/>
      <c r="Q26" s="215"/>
    </row>
    <row r="27" spans="2:17" x14ac:dyDescent="0.45">
      <c r="B27" s="178"/>
      <c r="C27" s="309"/>
      <c r="D27" s="309"/>
      <c r="E27" s="309"/>
      <c r="F27" s="309"/>
      <c r="G27" s="309"/>
      <c r="H27" s="4"/>
      <c r="I27" s="309"/>
      <c r="J27" s="309"/>
      <c r="K27" s="309"/>
      <c r="L27" s="4"/>
      <c r="M27" s="198"/>
      <c r="N27" s="4"/>
      <c r="O27" s="186"/>
      <c r="Q27" s="215"/>
    </row>
    <row r="28" spans="2:17" x14ac:dyDescent="0.45">
      <c r="B28" s="178"/>
      <c r="C28" s="309"/>
      <c r="D28" s="309"/>
      <c r="E28" s="309"/>
      <c r="F28" s="309"/>
      <c r="G28" s="309"/>
      <c r="H28" s="4"/>
      <c r="I28" s="309"/>
      <c r="J28" s="309"/>
      <c r="K28" s="309"/>
      <c r="L28" s="4"/>
      <c r="M28" s="198"/>
      <c r="N28" s="4"/>
      <c r="O28" s="186"/>
      <c r="Q28" s="215"/>
    </row>
    <row r="29" spans="2:17" x14ac:dyDescent="0.45">
      <c r="B29" s="178"/>
      <c r="C29" s="309"/>
      <c r="D29" s="309"/>
      <c r="E29" s="309"/>
      <c r="F29" s="309"/>
      <c r="G29" s="309"/>
      <c r="H29" s="4"/>
      <c r="I29" s="309"/>
      <c r="J29" s="309"/>
      <c r="K29" s="309"/>
      <c r="L29" s="4"/>
      <c r="M29" s="198"/>
      <c r="N29" s="4"/>
      <c r="O29" s="186"/>
      <c r="Q29" s="215"/>
    </row>
    <row r="30" spans="2:17" x14ac:dyDescent="0.45">
      <c r="B30" s="178"/>
      <c r="C30" s="309"/>
      <c r="D30" s="309"/>
      <c r="E30" s="309"/>
      <c r="F30" s="309"/>
      <c r="G30" s="309"/>
      <c r="H30" s="4"/>
      <c r="I30" s="309"/>
      <c r="J30" s="309"/>
      <c r="K30" s="309"/>
      <c r="L30" s="4"/>
      <c r="M30" s="198"/>
      <c r="N30" s="4"/>
      <c r="O30" s="186"/>
      <c r="Q30" s="215"/>
    </row>
    <row r="31" spans="2:17" x14ac:dyDescent="0.45">
      <c r="B31" s="178"/>
      <c r="C31" s="309"/>
      <c r="D31" s="309"/>
      <c r="E31" s="309"/>
      <c r="F31" s="309"/>
      <c r="G31" s="309"/>
      <c r="H31" s="4"/>
      <c r="I31" s="309"/>
      <c r="J31" s="309"/>
      <c r="K31" s="309"/>
      <c r="L31" s="4"/>
      <c r="M31" s="198"/>
      <c r="N31" s="4"/>
      <c r="O31" s="186"/>
      <c r="Q31" s="215"/>
    </row>
    <row r="32" spans="2:17" x14ac:dyDescent="0.45">
      <c r="B32" s="178"/>
      <c r="C32" s="309"/>
      <c r="D32" s="309"/>
      <c r="E32" s="309"/>
      <c r="F32" s="309"/>
      <c r="G32" s="309"/>
      <c r="H32" s="4"/>
      <c r="I32" s="309"/>
      <c r="J32" s="309"/>
      <c r="K32" s="309"/>
      <c r="L32" s="4"/>
      <c r="M32" s="198"/>
      <c r="N32" s="4"/>
      <c r="O32" s="186"/>
      <c r="Q32" s="215"/>
    </row>
    <row r="33" spans="2:17" x14ac:dyDescent="0.45">
      <c r="B33" s="178"/>
      <c r="C33" s="309"/>
      <c r="D33" s="309"/>
      <c r="E33" s="309"/>
      <c r="F33" s="309"/>
      <c r="G33" s="309"/>
      <c r="H33" s="4"/>
      <c r="I33" s="309"/>
      <c r="J33" s="309"/>
      <c r="K33" s="309"/>
      <c r="L33" s="4"/>
      <c r="M33" s="198"/>
      <c r="N33" s="4"/>
      <c r="O33" s="186"/>
      <c r="Q33" s="215"/>
    </row>
    <row r="34" spans="2:17" x14ac:dyDescent="0.45">
      <c r="B34" s="178"/>
      <c r="C34" s="309"/>
      <c r="D34" s="309"/>
      <c r="E34" s="309"/>
      <c r="F34" s="309"/>
      <c r="G34" s="309"/>
      <c r="H34" s="4"/>
      <c r="I34" s="309"/>
      <c r="J34" s="309"/>
      <c r="K34" s="309"/>
      <c r="L34" s="4"/>
      <c r="M34" s="198"/>
      <c r="N34" s="4"/>
      <c r="O34" s="186"/>
      <c r="Q34" s="215"/>
    </row>
    <row r="35" spans="2:17" x14ac:dyDescent="0.45">
      <c r="B35" s="178"/>
      <c r="C35" s="309"/>
      <c r="D35" s="309"/>
      <c r="E35" s="309"/>
      <c r="F35" s="309"/>
      <c r="G35" s="309"/>
      <c r="H35" s="4"/>
      <c r="I35" s="309"/>
      <c r="J35" s="309"/>
      <c r="K35" s="309"/>
      <c r="L35" s="4"/>
      <c r="M35" s="198"/>
      <c r="N35" s="4"/>
      <c r="O35" s="186"/>
      <c r="Q35" s="215"/>
    </row>
    <row r="36" spans="2:17" x14ac:dyDescent="0.45">
      <c r="B36" s="178"/>
      <c r="C36" s="309"/>
      <c r="D36" s="309"/>
      <c r="E36" s="309"/>
      <c r="F36" s="309"/>
      <c r="G36" s="309"/>
      <c r="H36" s="4"/>
      <c r="I36" s="309"/>
      <c r="J36" s="309"/>
      <c r="K36" s="309"/>
      <c r="L36" s="4"/>
      <c r="M36" s="198"/>
      <c r="N36" s="4"/>
      <c r="O36" s="186"/>
      <c r="Q36" s="215"/>
    </row>
    <row r="37" spans="2:17" x14ac:dyDescent="0.45">
      <c r="B37" s="178"/>
      <c r="C37" s="309"/>
      <c r="D37" s="309"/>
      <c r="E37" s="309"/>
      <c r="F37" s="309"/>
      <c r="G37" s="309"/>
      <c r="H37" s="4"/>
      <c r="I37" s="309"/>
      <c r="J37" s="309"/>
      <c r="K37" s="309"/>
      <c r="L37" s="4"/>
      <c r="M37" s="198"/>
      <c r="N37" s="4"/>
      <c r="O37" s="186"/>
      <c r="Q37" s="215"/>
    </row>
    <row r="38" spans="2:17" x14ac:dyDescent="0.45">
      <c r="B38" s="178"/>
      <c r="C38" s="309"/>
      <c r="D38" s="309"/>
      <c r="E38" s="309"/>
      <c r="F38" s="309"/>
      <c r="G38" s="309"/>
      <c r="H38" s="4"/>
      <c r="I38" s="309"/>
      <c r="J38" s="309"/>
      <c r="K38" s="309"/>
      <c r="L38" s="4"/>
      <c r="M38" s="198"/>
      <c r="N38" s="4"/>
      <c r="O38" s="186"/>
      <c r="Q38" s="215"/>
    </row>
    <row r="39" spans="2:17" x14ac:dyDescent="0.45">
      <c r="B39" s="178"/>
      <c r="C39" s="309"/>
      <c r="D39" s="309"/>
      <c r="E39" s="309"/>
      <c r="F39" s="309"/>
      <c r="G39" s="309"/>
      <c r="H39" s="4"/>
      <c r="I39" s="309"/>
      <c r="J39" s="309"/>
      <c r="K39" s="309"/>
      <c r="L39" s="4"/>
      <c r="M39" s="198"/>
      <c r="N39" s="4"/>
      <c r="O39" s="186"/>
      <c r="Q39" s="215"/>
    </row>
    <row r="40" spans="2:17" x14ac:dyDescent="0.45">
      <c r="B40" s="178"/>
      <c r="C40" s="309"/>
      <c r="D40" s="309"/>
      <c r="E40" s="309"/>
      <c r="F40" s="309"/>
      <c r="G40" s="309"/>
      <c r="H40" s="4"/>
      <c r="I40" s="309"/>
      <c r="J40" s="309"/>
      <c r="K40" s="309"/>
      <c r="L40" s="4"/>
      <c r="M40" s="198"/>
      <c r="N40" s="4"/>
      <c r="O40" s="186"/>
      <c r="Q40" s="215"/>
    </row>
    <row r="41" spans="2:17" x14ac:dyDescent="0.45">
      <c r="B41" s="178"/>
      <c r="C41" s="309"/>
      <c r="D41" s="309"/>
      <c r="E41" s="309"/>
      <c r="F41" s="309"/>
      <c r="G41" s="309"/>
      <c r="H41" s="4"/>
      <c r="I41" s="309"/>
      <c r="J41" s="309"/>
      <c r="K41" s="309"/>
      <c r="L41" s="4"/>
      <c r="M41" s="198"/>
      <c r="N41" s="4"/>
      <c r="O41" s="186"/>
      <c r="Q41" s="215"/>
    </row>
    <row r="42" spans="2:17" x14ac:dyDescent="0.45">
      <c r="B42" s="178"/>
      <c r="C42" s="309"/>
      <c r="D42" s="309"/>
      <c r="E42" s="309"/>
      <c r="F42" s="309"/>
      <c r="G42" s="309"/>
      <c r="H42" s="4"/>
      <c r="I42" s="309"/>
      <c r="J42" s="309"/>
      <c r="K42" s="309"/>
      <c r="L42" s="4"/>
      <c r="M42" s="198"/>
      <c r="N42" s="4"/>
      <c r="O42" s="186"/>
      <c r="Q42" s="215"/>
    </row>
    <row r="43" spans="2:17" x14ac:dyDescent="0.45">
      <c r="B43" s="178"/>
      <c r="C43" s="309"/>
      <c r="D43" s="309"/>
      <c r="E43" s="309"/>
      <c r="F43" s="309"/>
      <c r="G43" s="309"/>
      <c r="H43" s="4"/>
      <c r="I43" s="309"/>
      <c r="J43" s="309"/>
      <c r="K43" s="309"/>
      <c r="L43" s="4"/>
      <c r="M43" s="198"/>
      <c r="N43" s="4"/>
      <c r="O43" s="186"/>
      <c r="Q43" s="215"/>
    </row>
    <row r="44" spans="2:17" x14ac:dyDescent="0.45">
      <c r="B44" s="178"/>
      <c r="C44" s="309"/>
      <c r="D44" s="309"/>
      <c r="E44" s="309"/>
      <c r="F44" s="309"/>
      <c r="G44" s="309"/>
      <c r="H44" s="4"/>
      <c r="I44" s="309"/>
      <c r="J44" s="309"/>
      <c r="K44" s="309"/>
      <c r="L44" s="4"/>
      <c r="M44" s="198"/>
      <c r="N44" s="4"/>
      <c r="O44" s="186"/>
      <c r="Q44" s="215"/>
    </row>
    <row r="45" spans="2:17" x14ac:dyDescent="0.45">
      <c r="B45" s="178"/>
      <c r="C45" s="309"/>
      <c r="D45" s="309"/>
      <c r="E45" s="309"/>
      <c r="F45" s="309"/>
      <c r="G45" s="309"/>
      <c r="H45" s="4"/>
      <c r="I45" s="309"/>
      <c r="J45" s="309"/>
      <c r="K45" s="309"/>
      <c r="L45" s="4"/>
      <c r="M45" s="198"/>
      <c r="N45" s="4"/>
      <c r="O45" s="186"/>
      <c r="Q45" s="215"/>
    </row>
    <row r="46" spans="2:17" x14ac:dyDescent="0.45">
      <c r="B46" s="178"/>
      <c r="C46" s="309"/>
      <c r="D46" s="309"/>
      <c r="E46" s="309"/>
      <c r="F46" s="309"/>
      <c r="G46" s="309"/>
      <c r="H46" s="4"/>
      <c r="I46" s="309"/>
      <c r="J46" s="309"/>
      <c r="K46" s="309"/>
      <c r="L46" s="4"/>
      <c r="M46" s="198"/>
      <c r="N46" s="4"/>
      <c r="O46" s="186"/>
      <c r="Q46" s="215"/>
    </row>
    <row r="47" spans="2:17" x14ac:dyDescent="0.45">
      <c r="B47" s="178"/>
      <c r="C47" s="309"/>
      <c r="D47" s="309"/>
      <c r="E47" s="309"/>
      <c r="F47" s="309"/>
      <c r="G47" s="309"/>
      <c r="H47" s="4"/>
      <c r="I47" s="309"/>
      <c r="J47" s="309"/>
      <c r="K47" s="309"/>
      <c r="L47" s="4"/>
      <c r="M47" s="198"/>
      <c r="N47" s="4"/>
      <c r="O47" s="186"/>
      <c r="Q47" s="215"/>
    </row>
    <row r="48" spans="2:17" x14ac:dyDescent="0.45">
      <c r="B48" s="178"/>
      <c r="C48" s="309"/>
      <c r="D48" s="309"/>
      <c r="E48" s="309"/>
      <c r="F48" s="309"/>
      <c r="G48" s="309"/>
      <c r="H48" s="4"/>
      <c r="I48" s="309"/>
      <c r="J48" s="309"/>
      <c r="K48" s="309"/>
      <c r="L48" s="4"/>
      <c r="M48" s="198"/>
      <c r="N48" s="4"/>
      <c r="O48" s="186"/>
      <c r="Q48" s="215"/>
    </row>
    <row r="49" spans="2:17" x14ac:dyDescent="0.45">
      <c r="B49" s="178"/>
      <c r="C49" s="309"/>
      <c r="D49" s="309"/>
      <c r="E49" s="309"/>
      <c r="F49" s="309"/>
      <c r="G49" s="309"/>
      <c r="H49" s="4"/>
      <c r="I49" s="309"/>
      <c r="J49" s="309"/>
      <c r="K49" s="309"/>
      <c r="L49" s="4"/>
      <c r="M49" s="198"/>
      <c r="N49" s="4"/>
      <c r="O49" s="186"/>
      <c r="Q49" s="215"/>
    </row>
    <row r="50" spans="2:17" x14ac:dyDescent="0.45">
      <c r="B50" s="178"/>
      <c r="C50" s="309"/>
      <c r="D50" s="309"/>
      <c r="E50" s="309"/>
      <c r="F50" s="309"/>
      <c r="G50" s="309"/>
      <c r="H50" s="4"/>
      <c r="I50" s="309"/>
      <c r="J50" s="309"/>
      <c r="K50" s="309"/>
      <c r="L50" s="4"/>
      <c r="M50" s="198"/>
      <c r="N50" s="4"/>
      <c r="O50" s="186"/>
      <c r="Q50" s="215"/>
    </row>
    <row r="51" spans="2:17" x14ac:dyDescent="0.45">
      <c r="B51" s="178"/>
      <c r="C51" s="309"/>
      <c r="D51" s="309"/>
      <c r="E51" s="309"/>
      <c r="F51" s="309"/>
      <c r="G51" s="309"/>
      <c r="H51" s="4"/>
      <c r="I51" s="309"/>
      <c r="J51" s="309"/>
      <c r="K51" s="309"/>
      <c r="L51" s="4"/>
      <c r="M51" s="198"/>
      <c r="N51" s="4"/>
      <c r="O51" s="186"/>
      <c r="Q51" s="215"/>
    </row>
    <row r="52" spans="2:17" x14ac:dyDescent="0.45">
      <c r="B52" s="178"/>
      <c r="C52" s="309"/>
      <c r="D52" s="309"/>
      <c r="E52" s="309"/>
      <c r="F52" s="309"/>
      <c r="G52" s="309"/>
      <c r="H52" s="4"/>
      <c r="I52" s="309"/>
      <c r="J52" s="309"/>
      <c r="K52" s="309"/>
      <c r="L52" s="4"/>
      <c r="M52" s="198"/>
      <c r="N52" s="4"/>
      <c r="O52" s="186"/>
      <c r="Q52" s="215"/>
    </row>
    <row r="53" spans="2:17" ht="17" thickBot="1" x14ac:dyDescent="0.5">
      <c r="B53" s="187"/>
      <c r="C53" s="316"/>
      <c r="D53" s="316"/>
      <c r="E53" s="316"/>
      <c r="F53" s="316"/>
      <c r="G53" s="316"/>
      <c r="H53" s="177"/>
      <c r="I53" s="316"/>
      <c r="J53" s="316"/>
      <c r="K53" s="316"/>
      <c r="L53" s="177"/>
      <c r="M53" s="200"/>
      <c r="N53" s="177"/>
      <c r="O53" s="188"/>
      <c r="Q53" s="216"/>
    </row>
    <row r="54" spans="2:17" x14ac:dyDescent="0.35">
      <c r="H54" s="4"/>
      <c r="I54" s="1"/>
      <c r="J54" s="4"/>
      <c r="K54" s="1"/>
      <c r="L54" s="4"/>
      <c r="M54" s="1"/>
    </row>
    <row r="55" spans="2:17" x14ac:dyDescent="0.35">
      <c r="H55" s="4"/>
      <c r="I55" s="1"/>
      <c r="J55" s="4"/>
      <c r="K55" s="1"/>
      <c r="L55" s="4"/>
      <c r="M55" s="1"/>
    </row>
    <row r="56" spans="2:17" x14ac:dyDescent="0.35">
      <c r="K56" s="1"/>
    </row>
  </sheetData>
  <mergeCells count="129">
    <mergeCell ref="E4:I4"/>
    <mergeCell ref="E7:F7"/>
    <mergeCell ref="F11:G11"/>
    <mergeCell ref="F12:G13"/>
    <mergeCell ref="I11:K13"/>
    <mergeCell ref="C14:E14"/>
    <mergeCell ref="F14:G14"/>
    <mergeCell ref="I14:K14"/>
    <mergeCell ref="C46:E46"/>
    <mergeCell ref="F46:G46"/>
    <mergeCell ref="C43:E43"/>
    <mergeCell ref="F43:G43"/>
    <mergeCell ref="C37:E37"/>
    <mergeCell ref="F37:G37"/>
    <mergeCell ref="C45:E45"/>
    <mergeCell ref="F45:G45"/>
    <mergeCell ref="I31:K31"/>
    <mergeCell ref="C32:E32"/>
    <mergeCell ref="F32:G32"/>
    <mergeCell ref="I32:K32"/>
    <mergeCell ref="C33:E33"/>
    <mergeCell ref="F33:G33"/>
    <mergeCell ref="I33:K33"/>
    <mergeCell ref="C34:E34"/>
    <mergeCell ref="I46:K46"/>
    <mergeCell ref="C47:E47"/>
    <mergeCell ref="F47:G47"/>
    <mergeCell ref="I47:K47"/>
    <mergeCell ref="C21:E21"/>
    <mergeCell ref="F21:G21"/>
    <mergeCell ref="I21:K21"/>
    <mergeCell ref="F29:G29"/>
    <mergeCell ref="I29:K29"/>
    <mergeCell ref="C30:E30"/>
    <mergeCell ref="C27:E27"/>
    <mergeCell ref="F27:G27"/>
    <mergeCell ref="I27:K27"/>
    <mergeCell ref="C28:E28"/>
    <mergeCell ref="F28:G28"/>
    <mergeCell ref="I28:K28"/>
    <mergeCell ref="C29:E29"/>
    <mergeCell ref="F30:G30"/>
    <mergeCell ref="I30:K30"/>
    <mergeCell ref="C31:E31"/>
    <mergeCell ref="F31:G31"/>
    <mergeCell ref="C36:E36"/>
    <mergeCell ref="F36:G36"/>
    <mergeCell ref="F34:G34"/>
    <mergeCell ref="C25:E25"/>
    <mergeCell ref="F25:G25"/>
    <mergeCell ref="C22:E22"/>
    <mergeCell ref="F22:G22"/>
    <mergeCell ref="I40:K40"/>
    <mergeCell ref="I36:K36"/>
    <mergeCell ref="I22:K22"/>
    <mergeCell ref="C23:E23"/>
    <mergeCell ref="F23:G23"/>
    <mergeCell ref="I23:K23"/>
    <mergeCell ref="C24:E24"/>
    <mergeCell ref="F24:G24"/>
    <mergeCell ref="I24:K24"/>
    <mergeCell ref="I25:K25"/>
    <mergeCell ref="C26:E26"/>
    <mergeCell ref="F26:G26"/>
    <mergeCell ref="I26:K26"/>
    <mergeCell ref="I34:K34"/>
    <mergeCell ref="C53:E53"/>
    <mergeCell ref="F53:G53"/>
    <mergeCell ref="I53:K53"/>
    <mergeCell ref="I48:K48"/>
    <mergeCell ref="C49:E49"/>
    <mergeCell ref="F49:G49"/>
    <mergeCell ref="I49:K49"/>
    <mergeCell ref="C50:E50"/>
    <mergeCell ref="F50:G50"/>
    <mergeCell ref="I50:K50"/>
    <mergeCell ref="C51:E51"/>
    <mergeCell ref="F51:G51"/>
    <mergeCell ref="C48:E48"/>
    <mergeCell ref="F48:G48"/>
    <mergeCell ref="I51:K51"/>
    <mergeCell ref="C52:E52"/>
    <mergeCell ref="F52:G52"/>
    <mergeCell ref="I52:K52"/>
    <mergeCell ref="B12:B13"/>
    <mergeCell ref="Q11:Q13"/>
    <mergeCell ref="C19:E19"/>
    <mergeCell ref="F19:G19"/>
    <mergeCell ref="I19:K19"/>
    <mergeCell ref="C20:E20"/>
    <mergeCell ref="F20:G20"/>
    <mergeCell ref="I20:K20"/>
    <mergeCell ref="I18:K18"/>
    <mergeCell ref="I15:K15"/>
    <mergeCell ref="C16:E16"/>
    <mergeCell ref="F16:G16"/>
    <mergeCell ref="I16:K16"/>
    <mergeCell ref="C17:E17"/>
    <mergeCell ref="F17:G17"/>
    <mergeCell ref="I17:K17"/>
    <mergeCell ref="C11:E13"/>
    <mergeCell ref="C18:E18"/>
    <mergeCell ref="F18:G18"/>
    <mergeCell ref="O11:O13"/>
    <mergeCell ref="C15:E15"/>
    <mergeCell ref="F15:G15"/>
    <mergeCell ref="I45:K45"/>
    <mergeCell ref="C44:E44"/>
    <mergeCell ref="F44:G44"/>
    <mergeCell ref="I44:K44"/>
    <mergeCell ref="I37:K37"/>
    <mergeCell ref="C38:E38"/>
    <mergeCell ref="F38:G38"/>
    <mergeCell ref="I38:K38"/>
    <mergeCell ref="C35:E35"/>
    <mergeCell ref="F35:G35"/>
    <mergeCell ref="I35:K35"/>
    <mergeCell ref="I43:K43"/>
    <mergeCell ref="C41:E41"/>
    <mergeCell ref="F41:G41"/>
    <mergeCell ref="I41:K41"/>
    <mergeCell ref="C42:E42"/>
    <mergeCell ref="F42:G42"/>
    <mergeCell ref="I42:K42"/>
    <mergeCell ref="C39:E39"/>
    <mergeCell ref="F39:G39"/>
    <mergeCell ref="I39:K39"/>
    <mergeCell ref="C40:E40"/>
    <mergeCell ref="F40:G40"/>
  </mergeCells>
  <dataValidations count="1">
    <dataValidation type="decimal" operator="notEqual" allowBlank="1" showInputMessage="1" showErrorMessage="1" errorTitle="STOP" error="Please insert number with format 0,00" sqref="M14:M53" xr:uid="{B10D8465-250A-4175-94B0-B17D57FA260A}">
      <formula1>0</formula1>
    </dataValidation>
  </dataValidations>
  <printOptions horizontalCentered="1"/>
  <pageMargins left="0.25" right="0.25" top="0.75" bottom="0.75" header="0.3" footer="0.3"/>
  <pageSetup paperSize="9"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F2D49CED201458DCA3BE3E07613FD" ma:contentTypeVersion="18" ma:contentTypeDescription="Crear nuevo documento." ma:contentTypeScope="" ma:versionID="e416ab0877494a4fb63d1704b12c0520">
  <xsd:schema xmlns:xsd="http://www.w3.org/2001/XMLSchema" xmlns:xs="http://www.w3.org/2001/XMLSchema" xmlns:p="http://schemas.microsoft.com/office/2006/metadata/properties" xmlns:ns3="0cadf8ea-e712-46b5-8379-6f15512813eb" xmlns:ns4="160e3dfe-2344-4694-b91e-7c4565f30e83" targetNamespace="http://schemas.microsoft.com/office/2006/metadata/properties" ma:root="true" ma:fieldsID="0d71c54870c9449240449519d3313ebe" ns3:_="" ns4:_="">
    <xsd:import namespace="0cadf8ea-e712-46b5-8379-6f15512813eb"/>
    <xsd:import namespace="160e3dfe-2344-4694-b91e-7c4565f30e83"/>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MediaServiceSearchProperties" minOccurs="0"/>
                <xsd:element ref="ns4:MediaServiceObjectDetectorVersions" minOccurs="0"/>
                <xsd:element ref="ns4:_activity"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adf8ea-e712-46b5-8379-6f15512813eb" elementFormDefault="qualified">
    <xsd:import namespace="http://schemas.microsoft.com/office/2006/documentManagement/types"/>
    <xsd:import namespace="http://schemas.microsoft.com/office/infopath/2007/PartnerControls"/>
    <xsd:element name="SharedWithDetails" ma:index="8" nillable="true" ma:displayName="Detalles de uso compartido" ma:description="" ma:internalName="SharedWithDetails" ma:readOnly="true">
      <xsd:simpleType>
        <xsd:restriction base="dms:Note">
          <xsd:maxLength value="255"/>
        </xsd:restriction>
      </xsd:simpleType>
    </xsd:element>
    <xsd:element name="SharingHintHash" ma:index="9" nillable="true" ma:displayName="Hash de la sugerencia para compartir" ma:description="" ma:hidden="true" ma:internalName="SharingHintHash" ma:readOnly="true">
      <xsd:simpleType>
        <xsd:restriction base="dms:Text"/>
      </xsd:simpleType>
    </xsd:element>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e3dfe-2344-4694-b91e-7c4565f30e8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160e3dfe-2344-4694-b91e-7c4565f30e83" xsi:nil="true"/>
  </documentManagement>
</p:properties>
</file>

<file path=customXml/itemProps1.xml><?xml version="1.0" encoding="utf-8"?>
<ds:datastoreItem xmlns:ds="http://schemas.openxmlformats.org/officeDocument/2006/customXml" ds:itemID="{F5C3DA3C-9DD9-4309-9C20-585F4E407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adf8ea-e712-46b5-8379-6f15512813eb"/>
    <ds:schemaRef ds:uri="160e3dfe-2344-4694-b91e-7c4565f30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441CD8-BEBB-4E71-A2E6-59A7EE2FAAE1}">
  <ds:schemaRefs>
    <ds:schemaRef ds:uri="http://schemas.microsoft.com/sharepoint/v3/contenttype/forms"/>
  </ds:schemaRefs>
</ds:datastoreItem>
</file>

<file path=customXml/itemProps3.xml><?xml version="1.0" encoding="utf-8"?>
<ds:datastoreItem xmlns:ds="http://schemas.openxmlformats.org/officeDocument/2006/customXml" ds:itemID="{8C49FFEB-1D70-4FFA-92CE-6C621913D88F}">
  <ds:schemaRefs>
    <ds:schemaRef ds:uri="http://purl.org/dc/term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elements/1.1/"/>
    <ds:schemaRef ds:uri="160e3dfe-2344-4694-b91e-7c4565f30e83"/>
    <ds:schemaRef ds:uri="0cadf8ea-e712-46b5-8379-6f15512813eb"/>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7</vt:i4>
      </vt:variant>
    </vt:vector>
  </HeadingPairs>
  <TitlesOfParts>
    <vt:vector size="13" baseType="lpstr">
      <vt:lpstr>INSTRUCTIONS</vt:lpstr>
      <vt:lpstr>Budget</vt:lpstr>
      <vt:lpstr>Budget &amp; Follow-up</vt:lpstr>
      <vt:lpstr>List of Invoices</vt:lpstr>
      <vt:lpstr>Local Staff</vt:lpstr>
      <vt:lpstr>Contracts &amp; procurements</vt:lpstr>
      <vt:lpstr>Budget!Área_de_impresión</vt:lpstr>
      <vt:lpstr>'Budget &amp; Follow-up'!Área_de_impresión</vt:lpstr>
      <vt:lpstr>'Contracts &amp; procurements'!Área_de_impresión</vt:lpstr>
      <vt:lpstr>INSTRUCTIONS!Área_de_impresión</vt:lpstr>
      <vt:lpstr>'List of Invoices'!Área_de_impresión</vt:lpstr>
      <vt:lpstr>'Local Staff'!Área_de_impresión</vt:lpstr>
      <vt:lpstr>'List of Invoices'!Títulos_a_imprimir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Nuria Alfonso Cascante</dc:creator>
  <cp:keywords/>
  <dc:description/>
  <cp:lastModifiedBy>00  CI -María Baquedano Latorre</cp:lastModifiedBy>
  <cp:revision/>
  <dcterms:created xsi:type="dcterms:W3CDTF">2023-11-07T15:41:20Z</dcterms:created>
  <dcterms:modified xsi:type="dcterms:W3CDTF">2024-02-21T16:53:55Z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0x0101004A5F2D49CED201458DCA3BE3E07613FD</vt:lpwstr>
  </property>
</Properties>
</file>