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17"/>
  <workbookPr codeName="ThisWorkbook" hidePivotFieldList="1" defaultThemeVersion="166925"/>
  <mc:AlternateContent xmlns:mc="http://schemas.openxmlformats.org/markup-compatibility/2006">
    <mc:Choice Requires="x15">
      <x15ac:absPath xmlns:x15ac="http://schemas.microsoft.com/office/spreadsheetml/2010/11/ac" url="C:\Users\DelegadoCRE\Desktop\"/>
    </mc:Choice>
  </mc:AlternateContent>
  <xr:revisionPtr revIDLastSave="49" documentId="13_ncr:1_{823577EA-A613-49F8-97DB-E02ED18560F7}" xr6:coauthVersionLast="47" xr6:coauthVersionMax="47" xr10:uidLastSave="{8C9258B1-18EC-4823-ABA3-6AB3954ECCD1}"/>
  <bookViews>
    <workbookView xWindow="-108" yWindow="-108" windowWidth="19416" windowHeight="10416" firstSheet="7" xr2:uid="{7B74881F-7A79-4391-9251-228E09C2205C}"/>
  </bookViews>
  <sheets>
    <sheet name="INSTRUCTIONS" sheetId="14" r:id="rId1"/>
    <sheet name="Project Matrix" sheetId="15" r:id="rId2"/>
    <sheet name="2023 4Q" sheetId="16" r:id="rId3"/>
    <sheet name="2024 1Q" sheetId="1" r:id="rId4"/>
    <sheet name="2024 2Q" sheetId="20" r:id="rId5"/>
    <sheet name="2024 3Q" sheetId="21" r:id="rId6"/>
    <sheet name="2024 4Q FINAL" sheetId="22" r:id="rId7"/>
    <sheet name="Data" sheetId="10" r:id="rId8"/>
  </sheets>
  <definedNames>
    <definedName name="_xlnm.Print_Area" localSheetId="2">'2023 4Q'!$A$1:$O$67</definedName>
    <definedName name="_xlnm.Print_Area" localSheetId="3">'2024 1Q'!$A$1:$O$66</definedName>
    <definedName name="_xlnm.Print_Area" localSheetId="4">'2024 2Q'!$A$1:$O$66</definedName>
    <definedName name="_xlnm.Print_Area" localSheetId="5">'2024 3Q'!$A$1:$O$66</definedName>
    <definedName name="_xlnm.Print_Area" localSheetId="6">'2024 4Q FINAL'!$A$1:$O$66</definedName>
    <definedName name="_xlnm.Print_Area" localSheetId="7">Data!$A$1:$AA$48</definedName>
    <definedName name="_xlnm.Print_Area" localSheetId="0">INSTRUCTIONS!$A$1:$P$65</definedName>
    <definedName name="_xlnm.Print_Area" localSheetId="1">'Project Matrix'!$A$1:$V$42</definedName>
    <definedName name="_xlnm.Print_Titles" localSheetId="2">'2023 4Q'!$1:$6</definedName>
    <definedName name="_xlnm.Print_Titles" localSheetId="3">'2024 1Q'!$1:$6</definedName>
    <definedName name="_xlnm.Print_Titles" localSheetId="4">'2024 2Q'!$1:$6</definedName>
    <definedName name="_xlnm.Print_Titles" localSheetId="5">'2024 3Q'!$1:$6</definedName>
    <definedName name="_xlnm.Print_Titles" localSheetId="6">'2024 4Q FINAL'!$1:$6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0" l="1"/>
  <c r="B3" i="22"/>
  <c r="B3" i="21"/>
  <c r="B3" i="20"/>
  <c r="B3" i="1"/>
  <c r="B3" i="16"/>
  <c r="K35" i="1" l="1"/>
  <c r="K36" i="22"/>
  <c r="K35" i="22"/>
  <c r="K30" i="22"/>
  <c r="K31" i="22"/>
  <c r="K32" i="22"/>
  <c r="K33" i="22"/>
  <c r="K34" i="22"/>
  <c r="K29" i="22"/>
  <c r="K28" i="22"/>
  <c r="K36" i="21"/>
  <c r="K35" i="21"/>
  <c r="K30" i="21"/>
  <c r="K31" i="21"/>
  <c r="K32" i="21"/>
  <c r="K33" i="21"/>
  <c r="K34" i="21"/>
  <c r="K29" i="21"/>
  <c r="K28" i="21"/>
  <c r="K36" i="20"/>
  <c r="K35" i="20"/>
  <c r="K30" i="20"/>
  <c r="K31" i="20"/>
  <c r="K32" i="20"/>
  <c r="K33" i="20"/>
  <c r="K34" i="20"/>
  <c r="K29" i="20"/>
  <c r="K28" i="20"/>
  <c r="K36" i="1"/>
  <c r="K30" i="1"/>
  <c r="K31" i="1"/>
  <c r="K32" i="1"/>
  <c r="K33" i="1"/>
  <c r="K34" i="1"/>
  <c r="K29" i="1"/>
  <c r="K28" i="1"/>
  <c r="K28" i="16"/>
  <c r="K29" i="16"/>
  <c r="K30" i="16"/>
  <c r="K31" i="16"/>
  <c r="K32" i="16"/>
  <c r="K33" i="16"/>
  <c r="K34" i="16"/>
  <c r="K35" i="16"/>
  <c r="K36" i="16"/>
  <c r="J41" i="15" l="1"/>
  <c r="L34" i="15"/>
  <c r="J11" i="15" l="1"/>
  <c r="J10" i="15"/>
  <c r="J9" i="15"/>
  <c r="K9" i="16" l="1"/>
  <c r="K10" i="16"/>
  <c r="K11" i="16"/>
  <c r="K14" i="16"/>
  <c r="K16" i="16"/>
  <c r="K18" i="16"/>
  <c r="K19" i="16"/>
  <c r="K20" i="16"/>
  <c r="K21" i="16"/>
  <c r="K23" i="16"/>
  <c r="K24" i="16"/>
  <c r="K25" i="16"/>
  <c r="K26" i="16"/>
  <c r="K27" i="16"/>
  <c r="N34" i="16"/>
  <c r="K41" i="16"/>
  <c r="K42" i="16"/>
  <c r="N38" i="16" l="1"/>
  <c r="N39" i="16"/>
  <c r="N40" i="16"/>
  <c r="N37" i="16"/>
  <c r="U12" i="10"/>
  <c r="R12" i="10"/>
  <c r="N12" i="10"/>
  <c r="N38" i="22"/>
  <c r="N39" i="22"/>
  <c r="N40" i="22"/>
  <c r="N37" i="22"/>
  <c r="K42" i="22"/>
  <c r="K41" i="22"/>
  <c r="K27" i="22"/>
  <c r="K26" i="22"/>
  <c r="K25" i="22"/>
  <c r="K24" i="22"/>
  <c r="K23" i="22"/>
  <c r="K21" i="22"/>
  <c r="K20" i="22"/>
  <c r="K19" i="22"/>
  <c r="K18" i="22"/>
  <c r="K16" i="22"/>
  <c r="K14" i="22"/>
  <c r="K11" i="22"/>
  <c r="K10" i="22"/>
  <c r="K9" i="22"/>
  <c r="L34" i="22" l="1"/>
  <c r="L41" i="22"/>
  <c r="N34" i="22"/>
  <c r="N38" i="21"/>
  <c r="N39" i="21"/>
  <c r="N40" i="21"/>
  <c r="N37" i="21"/>
  <c r="K42" i="21"/>
  <c r="K41" i="21"/>
  <c r="K27" i="21"/>
  <c r="K26" i="21"/>
  <c r="K25" i="21"/>
  <c r="K24" i="21"/>
  <c r="K23" i="21"/>
  <c r="K21" i="21"/>
  <c r="K20" i="21"/>
  <c r="K19" i="21"/>
  <c r="K18" i="21"/>
  <c r="K16" i="21"/>
  <c r="K14" i="21"/>
  <c r="K11" i="21"/>
  <c r="K10" i="21"/>
  <c r="K9" i="21"/>
  <c r="N38" i="20"/>
  <c r="N39" i="20"/>
  <c r="N40" i="20"/>
  <c r="N37" i="20"/>
  <c r="K42" i="20"/>
  <c r="K41" i="20"/>
  <c r="K27" i="20"/>
  <c r="K26" i="20"/>
  <c r="K25" i="20"/>
  <c r="K24" i="20"/>
  <c r="K23" i="20"/>
  <c r="K21" i="20"/>
  <c r="K20" i="20"/>
  <c r="K19" i="20"/>
  <c r="K18" i="20"/>
  <c r="K16" i="20"/>
  <c r="K14" i="20"/>
  <c r="K11" i="20"/>
  <c r="K10" i="20"/>
  <c r="K9" i="20"/>
  <c r="N38" i="1"/>
  <c r="N39" i="1"/>
  <c r="N40" i="1"/>
  <c r="N37" i="1"/>
  <c r="K42" i="1"/>
  <c r="K41" i="1"/>
  <c r="N34" i="1"/>
  <c r="K27" i="1"/>
  <c r="K26" i="1"/>
  <c r="K25" i="1"/>
  <c r="K24" i="1"/>
  <c r="K23" i="1"/>
  <c r="K21" i="1"/>
  <c r="K20" i="1"/>
  <c r="K19" i="1"/>
  <c r="K18" i="1"/>
  <c r="K16" i="1"/>
  <c r="K14" i="1"/>
  <c r="K11" i="1"/>
  <c r="K10" i="1"/>
  <c r="K9" i="1"/>
  <c r="N34" i="21" l="1"/>
  <c r="N34" i="20"/>
  <c r="Q40" i="15"/>
  <c r="N32" i="15"/>
  <c r="N24" i="15"/>
  <c r="N23" i="15"/>
  <c r="N31" i="15"/>
  <c r="Q37" i="15"/>
  <c r="N25" i="15"/>
  <c r="N33" i="15"/>
  <c r="Q39" i="15"/>
  <c r="N26" i="15"/>
  <c r="N34" i="15"/>
  <c r="Q38" i="15"/>
  <c r="N27" i="15"/>
  <c r="N35" i="15"/>
  <c r="N28" i="15"/>
  <c r="N36" i="15"/>
  <c r="N29" i="15"/>
  <c r="N41" i="15"/>
  <c r="N30" i="15"/>
  <c r="N42" i="15"/>
  <c r="L12" i="10"/>
  <c r="Q36" i="15"/>
  <c r="Q35" i="15"/>
  <c r="Q34" i="15"/>
  <c r="Q33" i="15"/>
  <c r="Q32" i="15"/>
  <c r="Q31" i="15"/>
  <c r="Q29" i="15"/>
  <c r="Q28" i="15"/>
  <c r="Q25" i="15"/>
  <c r="Q24" i="15"/>
  <c r="Q23" i="15"/>
  <c r="Q16" i="15"/>
  <c r="Q14" i="15"/>
  <c r="K15" i="22"/>
  <c r="N15" i="15" s="1"/>
  <c r="L36" i="22"/>
  <c r="L35" i="22"/>
  <c r="L33" i="22"/>
  <c r="L32" i="22"/>
  <c r="L31" i="22"/>
  <c r="N30" i="22"/>
  <c r="N9" i="22" s="1"/>
  <c r="L30" i="22"/>
  <c r="L29" i="22"/>
  <c r="L28" i="22"/>
  <c r="L27" i="22"/>
  <c r="L26" i="22"/>
  <c r="L25" i="22"/>
  <c r="L24" i="22"/>
  <c r="L23" i="22"/>
  <c r="L11" i="22"/>
  <c r="L10" i="22"/>
  <c r="L9" i="22"/>
  <c r="L36" i="21"/>
  <c r="L35" i="21"/>
  <c r="L34" i="21"/>
  <c r="L33" i="21"/>
  <c r="L32" i="21"/>
  <c r="L31" i="21"/>
  <c r="N30" i="21"/>
  <c r="N9" i="21" s="1"/>
  <c r="L30" i="21"/>
  <c r="L29" i="21"/>
  <c r="L28" i="21"/>
  <c r="L27" i="21"/>
  <c r="L26" i="21"/>
  <c r="L25" i="21"/>
  <c r="L24" i="21"/>
  <c r="L23" i="21"/>
  <c r="L11" i="21"/>
  <c r="L10" i="21"/>
  <c r="L9" i="21"/>
  <c r="L36" i="20"/>
  <c r="L35" i="20"/>
  <c r="L34" i="20"/>
  <c r="L33" i="20"/>
  <c r="L32" i="20"/>
  <c r="L31" i="20"/>
  <c r="N30" i="20"/>
  <c r="L30" i="20"/>
  <c r="L29" i="20"/>
  <c r="L28" i="20"/>
  <c r="L27" i="20"/>
  <c r="L26" i="20"/>
  <c r="L25" i="20"/>
  <c r="L24" i="20"/>
  <c r="L23" i="20"/>
  <c r="L11" i="20"/>
  <c r="L10" i="20"/>
  <c r="L9" i="20"/>
  <c r="X48" i="10"/>
  <c r="X47" i="10"/>
  <c r="X46" i="10"/>
  <c r="X45" i="10"/>
  <c r="X44" i="10"/>
  <c r="X43" i="10"/>
  <c r="X42" i="10"/>
  <c r="X41" i="10"/>
  <c r="X40" i="10"/>
  <c r="X39" i="10"/>
  <c r="X38" i="10"/>
  <c r="X37" i="10"/>
  <c r="X36" i="10"/>
  <c r="X35" i="10"/>
  <c r="X34" i="10"/>
  <c r="X33" i="10"/>
  <c r="X32" i="10"/>
  <c r="X31" i="10"/>
  <c r="X30" i="10"/>
  <c r="X29" i="10"/>
  <c r="X28" i="10"/>
  <c r="X27" i="10"/>
  <c r="X26" i="10"/>
  <c r="X25" i="10"/>
  <c r="X23" i="10"/>
  <c r="X22" i="10"/>
  <c r="X21" i="10"/>
  <c r="X20" i="10"/>
  <c r="X19" i="10"/>
  <c r="X18" i="10"/>
  <c r="X16" i="10"/>
  <c r="X15" i="10"/>
  <c r="X14" i="10"/>
  <c r="X11" i="10"/>
  <c r="X10" i="10"/>
  <c r="X9" i="10"/>
  <c r="V12" i="10"/>
  <c r="K12" i="22" s="1"/>
  <c r="L12" i="22" s="1"/>
  <c r="S12" i="10"/>
  <c r="K12" i="21" s="1"/>
  <c r="L12" i="21" s="1"/>
  <c r="P12" i="10"/>
  <c r="O12" i="10"/>
  <c r="K12" i="10"/>
  <c r="J12" i="10"/>
  <c r="H12" i="10"/>
  <c r="G12" i="10"/>
  <c r="N9" i="20" l="1"/>
  <c r="K12" i="16"/>
  <c r="L12" i="16" s="1"/>
  <c r="K12" i="1"/>
  <c r="K12" i="20"/>
  <c r="L12" i="20" s="1"/>
  <c r="X12" i="10"/>
  <c r="L25" i="16"/>
  <c r="N14" i="15"/>
  <c r="N30" i="16"/>
  <c r="N9" i="16" s="1"/>
  <c r="N18" i="15"/>
  <c r="N19" i="15"/>
  <c r="N20" i="15"/>
  <c r="N21" i="15"/>
  <c r="N10" i="15"/>
  <c r="N16" i="15"/>
  <c r="L29" i="16"/>
  <c r="N11" i="15"/>
  <c r="L32" i="16"/>
  <c r="L31" i="16"/>
  <c r="L9" i="16"/>
  <c r="L26" i="16"/>
  <c r="L33" i="16"/>
  <c r="L10" i="16"/>
  <c r="L27" i="16"/>
  <c r="L34" i="16"/>
  <c r="L11" i="16"/>
  <c r="L28" i="16"/>
  <c r="L35" i="16"/>
  <c r="L36" i="16"/>
  <c r="N9" i="15"/>
  <c r="O9" i="15" s="1"/>
  <c r="L30" i="16"/>
  <c r="L23" i="16"/>
  <c r="L24" i="16"/>
  <c r="O29" i="15" l="1"/>
  <c r="O11" i="15"/>
  <c r="O32" i="15"/>
  <c r="O23" i="15"/>
  <c r="O31" i="15"/>
  <c r="O27" i="15"/>
  <c r="O26" i="15"/>
  <c r="O35" i="15"/>
  <c r="O41" i="15"/>
  <c r="O25" i="15"/>
  <c r="O10" i="15"/>
  <c r="O24" i="15"/>
  <c r="O28" i="15"/>
  <c r="O34" i="15"/>
  <c r="O33" i="15"/>
  <c r="O30" i="15"/>
  <c r="O36" i="15"/>
  <c r="N12" i="15"/>
  <c r="O12" i="15" s="1"/>
  <c r="N30" i="1" l="1"/>
  <c r="N9" i="1" s="1"/>
  <c r="L11" i="1" l="1"/>
  <c r="L10" i="1"/>
  <c r="L9" i="1"/>
  <c r="L35" i="1"/>
  <c r="L36" i="1"/>
  <c r="L31" i="1"/>
  <c r="L32" i="1"/>
  <c r="L33" i="1"/>
  <c r="L34" i="1"/>
  <c r="L26" i="1"/>
  <c r="L27" i="1"/>
  <c r="L28" i="1"/>
  <c r="L29" i="1"/>
  <c r="L30" i="1"/>
  <c r="L24" i="1"/>
  <c r="L25" i="1"/>
  <c r="L23" i="1"/>
  <c r="L12" i="1"/>
  <c r="S42" i="15" l="1"/>
  <c r="S41" i="15"/>
  <c r="U40" i="15"/>
  <c r="U39" i="15"/>
  <c r="U38" i="15"/>
  <c r="U37" i="15"/>
  <c r="U36" i="15"/>
  <c r="U35" i="15"/>
  <c r="U34" i="15"/>
  <c r="U33" i="15"/>
  <c r="U32" i="15"/>
  <c r="U31" i="15"/>
  <c r="U29" i="15"/>
  <c r="U28" i="15"/>
  <c r="U25" i="15"/>
  <c r="U24" i="15"/>
  <c r="U23" i="15"/>
  <c r="S36" i="15"/>
  <c r="S35" i="15"/>
  <c r="S34" i="15"/>
  <c r="S30" i="15"/>
  <c r="S27" i="15"/>
  <c r="S24" i="15"/>
  <c r="S21" i="15"/>
  <c r="S20" i="15"/>
  <c r="S19" i="15"/>
  <c r="S18" i="15"/>
  <c r="U16" i="15"/>
  <c r="U14" i="15"/>
  <c r="S16" i="15"/>
  <c r="S15" i="15"/>
  <c r="S14" i="15"/>
  <c r="S11" i="15"/>
  <c r="S10" i="15"/>
  <c r="S9" i="15"/>
  <c r="J36" i="15"/>
  <c r="J35" i="15"/>
  <c r="J34" i="15"/>
  <c r="J30" i="15"/>
  <c r="J27" i="15"/>
  <c r="S33" i="15"/>
  <c r="I32" i="15"/>
  <c r="S32" i="15" s="1"/>
  <c r="I31" i="15"/>
  <c r="S31" i="15" s="1"/>
  <c r="I29" i="15"/>
  <c r="L30" i="15" s="1"/>
  <c r="L9" i="15" s="1"/>
  <c r="I28" i="15"/>
  <c r="S28" i="15" s="1"/>
  <c r="I25" i="15"/>
  <c r="I23" i="15"/>
  <c r="S23" i="15" s="1"/>
  <c r="J24" i="15"/>
  <c r="S25" i="15" l="1"/>
  <c r="I26" i="15"/>
  <c r="S26" i="15" s="1"/>
  <c r="S29" i="15"/>
  <c r="I12" i="15"/>
  <c r="J12" i="15" s="1"/>
  <c r="Q30" i="15"/>
  <c r="Q9" i="15" s="1"/>
  <c r="U9" i="15" s="1"/>
  <c r="U30" i="15" l="1"/>
  <c r="S12" i="15"/>
  <c r="Z10" i="10" l="1"/>
  <c r="Z12" i="10"/>
  <c r="Z11" i="10"/>
</calcChain>
</file>

<file path=xl/sharedStrings.xml><?xml version="1.0" encoding="utf-8"?>
<sst xmlns="http://schemas.openxmlformats.org/spreadsheetml/2006/main" count="1062" uniqueCount="253">
  <si>
    <t>PCK Employment Project Quarterly Activity Report</t>
  </si>
  <si>
    <t>INSTRUCTIONS 2023-2024</t>
  </si>
  <si>
    <r>
      <t xml:space="preserve">This report template provides a basic outline for the presentation of the </t>
    </r>
    <r>
      <rPr>
        <b/>
        <sz val="11"/>
        <color rgb="FFC00000"/>
        <rFont val="Montserrat"/>
      </rPr>
      <t>PCK Employment Project quarterly reports</t>
    </r>
    <r>
      <rPr>
        <sz val="11"/>
        <color rgb="FFC00000"/>
        <rFont val="Montserrat"/>
      </rPr>
      <t>.
It provides both quarterly and cumulative information on project activities, and must thoroughly document the challenges, lessons learned, innovative elements, and agreements reached with local partners.</t>
    </r>
  </si>
  <si>
    <t>PCK BRANCH QUARTERLY REPORTING CALENDAR</t>
  </si>
  <si>
    <t>REPORT</t>
  </si>
  <si>
    <t>PERIOD COVERED</t>
  </si>
  <si>
    <t>DEADLINE</t>
  </si>
  <si>
    <t>2023/Q4</t>
  </si>
  <si>
    <t>01/11/2023 - 31/12/2023</t>
  </si>
  <si>
    <t>2024/Q1</t>
  </si>
  <si>
    <t>01/11/2023 - 31/03/2024</t>
  </si>
  <si>
    <t>2024/Q2</t>
  </si>
  <si>
    <t>01/11/2023 - 30/06/2024</t>
  </si>
  <si>
    <t>2024/Q3</t>
  </si>
  <si>
    <t>01/11/2023 - 31/08/2024</t>
  </si>
  <si>
    <t>2024/Q3 FINAL</t>
  </si>
  <si>
    <t>01/11/2023 - 31/10/2024</t>
  </si>
  <si>
    <t>Project Matrix worksheet:</t>
  </si>
  <si>
    <t>Logical framework of the Employability Project</t>
  </si>
  <si>
    <t>This worksheet is automatically filled with the data collected through the quarters.</t>
  </si>
  <si>
    <t>Column</t>
  </si>
  <si>
    <t>B</t>
  </si>
  <si>
    <t>OBJECTIVES: Shows what we want to achieve</t>
  </si>
  <si>
    <t>D</t>
  </si>
  <si>
    <t>INDICATORS (Cod.): Shows how we are going to measure the change</t>
  </si>
  <si>
    <t>E</t>
  </si>
  <si>
    <t>INDICATORS (Item description): Shows how we are going to measure the change</t>
  </si>
  <si>
    <t>G</t>
  </si>
  <si>
    <t>MEANS OF VERIFICATION: Shows how we are going to collect the data. Branch has to deliver and archive all these documents in order to prove improvement and service provided</t>
  </si>
  <si>
    <t>I</t>
  </si>
  <si>
    <t>TARGET 2023 - 2024: Local Employment project's objectives in terms of number of participants for each indicator against which project success is measured</t>
  </si>
  <si>
    <t>L</t>
  </si>
  <si>
    <t>TARGET 2023 - 2024: Local Employment project's objectives in terms of hours for each indicator against which project success is measured</t>
  </si>
  <si>
    <t>N</t>
  </si>
  <si>
    <t>TOTAL CUMMULATED: target achieved in the reported period in terms of number of participants</t>
  </si>
  <si>
    <t>Q</t>
  </si>
  <si>
    <t>TOTAL CUMMULATED: target achieved in the reported period in terms of number of hours</t>
  </si>
  <si>
    <t>S</t>
  </si>
  <si>
    <t>% ACHIEVED: Shows automatically the percentage of achievement reached against the target set for each indicator</t>
  </si>
  <si>
    <t>U</t>
  </si>
  <si>
    <t>Quarterly worksheets:</t>
  </si>
  <si>
    <t>Quarterly implementation report templates that must be completed every quarter</t>
  </si>
  <si>
    <t>Data should only be entered in the colored cells</t>
  </si>
  <si>
    <r>
      <rPr>
        <b/>
        <sz val="11"/>
        <color rgb="FFC00000"/>
        <rFont val="Montserrat"/>
      </rPr>
      <t xml:space="preserve">Open questions: </t>
    </r>
    <r>
      <rPr>
        <sz val="11"/>
        <color theme="1"/>
        <rFont val="Montserrat"/>
      </rPr>
      <t xml:space="preserve">Provide a brief answer for each one of the PCK Employment project's expected outcomes in all six questions </t>
    </r>
  </si>
  <si>
    <t>Question</t>
  </si>
  <si>
    <t>Summary of project achievements made so far</t>
  </si>
  <si>
    <t>Difficulties and constraints encountered in implementing the project during the reporting period and steps taken to mitigate them</t>
  </si>
  <si>
    <t>Outlook for next quarter</t>
  </si>
  <si>
    <t>Communication/Visibility activities during the reporting period</t>
  </si>
  <si>
    <t>Relationship with any other organizations involved in implementing the Employment project during the reporting period</t>
  </si>
  <si>
    <t>Innovative element(s) of the project implemented so far</t>
  </si>
  <si>
    <t>Data worksheet:</t>
  </si>
  <si>
    <t>Monthly implementation report templates that must be completed every quarter</t>
  </si>
  <si>
    <t>Project Matrix 2023 - 2024</t>
  </si>
  <si>
    <t>Branch's name</t>
  </si>
  <si>
    <t>OBJECTIVES</t>
  </si>
  <si>
    <t>INDICATORS</t>
  </si>
  <si>
    <t>MEANS OF VERIFICATION</t>
  </si>
  <si>
    <t>Target 2023 - 2024</t>
  </si>
  <si>
    <t>TOTAL CUMMULATED</t>
  </si>
  <si>
    <t>% ACHIEVED</t>
  </si>
  <si>
    <t>Cod</t>
  </si>
  <si>
    <t>Item</t>
  </si>
  <si>
    <t>Number</t>
  </si>
  <si>
    <t>%</t>
  </si>
  <si>
    <t>Hours</t>
  </si>
  <si>
    <t>OUTCOME
Increase the employability (employment and self-employment) of the Ukrainian displaced communities living in the districts of Łódzkie, Małopolskie, Mazowieckie, Podkarpackie, Pomorskie and Świętokrzyskie through customized interventions that respond to their specific situation, condition and needs.</t>
  </si>
  <si>
    <t>OE.1</t>
  </si>
  <si>
    <t>Number of PARTICIPANTS registered in the PCK Employment project</t>
  </si>
  <si>
    <t>Participants' registration list
Participant registration forms properly filled and signed</t>
  </si>
  <si>
    <t>OE. 2</t>
  </si>
  <si>
    <t>Number of registered participants who have found a paid job</t>
  </si>
  <si>
    <t>Signed employment contracts
Employers' letters
Two-week and two-month follow-up calls / interviews
Individual Action Plan follow-up forms</t>
  </si>
  <si>
    <t>OE. 3</t>
  </si>
  <si>
    <t>Number of registered participants who have started self-employment activity</t>
  </si>
  <si>
    <t>Proof of self-employed status
Two-week and two-month follow-up calls / interviews
Individual Action Plan follow-up forms</t>
  </si>
  <si>
    <t>OE. 4</t>
  </si>
  <si>
    <t>Number of unemployed PARTICIPANTS involved in skill upgrading and other training</t>
  </si>
  <si>
    <t>Training / workshop attendance lists properly filled and with participants’ signature</t>
  </si>
  <si>
    <t>OUTPUT 1
National Society capacity to design and implement employability projects strengthened</t>
  </si>
  <si>
    <t>O1.I.1</t>
  </si>
  <si>
    <t># of PCK personnel (staff and volunteers) that have received information about the project and training for the design, execution, monitoring and evaluation of employability programs</t>
  </si>
  <si>
    <t>Minutes of quarterly / monthly / weekly meetings reflecting the participation of PCK staff and volunteers
Employees time-sheet properly filled and signed
Volunteers time-sheet properly filled and signed</t>
  </si>
  <si>
    <t>O1.I.2</t>
  </si>
  <si>
    <t xml:space="preserve"># of the above involved in employability actions at the end of the project </t>
  </si>
  <si>
    <t>O1.I.3</t>
  </si>
  <si>
    <t># employment project tools adapted to the context and translated into Polish and Ukrainian</t>
  </si>
  <si>
    <t>Translated toolbox / manuals / technical instructions / project start-up manual and its follow-up
Graphic documentation</t>
  </si>
  <si>
    <t>OUTPUT 2
Appropriate environment for the improvement of displaced population employment promoted</t>
  </si>
  <si>
    <t>O2.I.1</t>
  </si>
  <si>
    <t># of agreements with local Vocational and Education Training (VET) Centers involved in the project</t>
  </si>
  <si>
    <t>Vocational Training Centers’ agreements</t>
  </si>
  <si>
    <t>O2.I.2</t>
  </si>
  <si>
    <t># of companies / institutions engaged in the employability activities (orientation sessions, visits to companies, etc.)</t>
  </si>
  <si>
    <t>Agenda of activities with companies
Graphic documentation</t>
  </si>
  <si>
    <t>O2.I.3</t>
  </si>
  <si>
    <t xml:space="preserve"># of non-labor traineeship contracts signed </t>
  </si>
  <si>
    <t>Non-labor traineeship contracts signed
Employers' letters</t>
  </si>
  <si>
    <t>O2.I.4</t>
  </si>
  <si>
    <t># of referrals to public/private employment agencies</t>
  </si>
  <si>
    <t>Public/private employment agencies referral lists</t>
  </si>
  <si>
    <t>OUTPUT 3
Participants’ skills and competences for employment access improved</t>
  </si>
  <si>
    <t>O3.I.1</t>
  </si>
  <si>
    <t xml:space="preserve"># of registered participants attending Group Information Sessions on Local Labor Market </t>
  </si>
  <si>
    <t>Group Info session attendance lists properly filled
Graphic documentation</t>
  </si>
  <si>
    <t>O3.I.2</t>
  </si>
  <si>
    <r>
      <t># of registered participants</t>
    </r>
    <r>
      <rPr>
        <i/>
        <sz val="11"/>
        <rFont val="Montserrat"/>
      </rPr>
      <t xml:space="preserve"> receiving support for CV writing, translation or edition</t>
    </r>
  </si>
  <si>
    <t>CV writing/translation registration lists properly filled and with participants’ signature
Graphic documentation</t>
  </si>
  <si>
    <t>O3.I.3a</t>
  </si>
  <si>
    <t># of registered participant that have received individual career counseling / vocational guidance for the creation of their customized Career Action Plan (CAP)</t>
  </si>
  <si>
    <t>Career counselling registration lists properly filled and with participants’ signature
Individual Action Plan forms
Individual Action Plan follow-up forms
Graphic documentation</t>
  </si>
  <si>
    <t>O3.I.3b</t>
  </si>
  <si>
    <t># and % of the above registered participants that have received individual career counseling who perceive themselves better prepared to face a recruitment process</t>
  </si>
  <si>
    <t>Satisfaction survey on employment counselling services</t>
  </si>
  <si>
    <t>O3.I.3c</t>
  </si>
  <si>
    <t># of registered participants sent to job interviews</t>
  </si>
  <si>
    <t>Career counselling registration lists properly filled and with participants’ signature
Individual Action Plan forms
Individual Action Plan follow-up forms</t>
  </si>
  <si>
    <t>O3.I.4</t>
  </si>
  <si>
    <r>
      <t xml:space="preserve"># of registered participants who received follow-up calls/interviews. </t>
    </r>
    <r>
      <rPr>
        <sz val="11"/>
        <color rgb="FFC00000"/>
        <rFont val="Montserrat"/>
      </rPr>
      <t>Two-week and two-month calls</t>
    </r>
  </si>
  <si>
    <t xml:space="preserve">KoBo two-week and two-month follow-up calls records </t>
  </si>
  <si>
    <t>O3.I.5a</t>
  </si>
  <si>
    <t xml:space="preserve"># of registered participants enrolled in basic skills training/activities </t>
  </si>
  <si>
    <t>Individual Action Plan Follow-up forms
Training/Workshop attendance lists properly filled and with participants’ signature 
Graphic documentation</t>
  </si>
  <si>
    <t>O3.I.5b</t>
  </si>
  <si>
    <r>
      <t xml:space="preserve"># of displaced </t>
    </r>
    <r>
      <rPr>
        <sz val="11"/>
        <color rgb="FFC00000"/>
        <rFont val="Montserrat"/>
      </rPr>
      <t>women</t>
    </r>
    <r>
      <rPr>
        <sz val="11"/>
        <rFont val="Montserrat"/>
      </rPr>
      <t xml:space="preserve"> who have benefited from basic/social skills training courses.</t>
    </r>
  </si>
  <si>
    <t>Individual Action Plan Follow-up forms
Training/Workshop attendance lists properly filled and with participants’ signature</t>
  </si>
  <si>
    <t>O3.I.6</t>
  </si>
  <si>
    <t xml:space="preserve"># of registered participants enrolled in transversal/technical skills training/activities </t>
  </si>
  <si>
    <t>O3.I.7</t>
  </si>
  <si>
    <t xml:space="preserve"># of registered participants enrolled in new technologies training/activities </t>
  </si>
  <si>
    <t>Individual Action Plan Follow-up forms
Training/Workshop attendance lists properly filled and with participants’ signature
Graphic documentation</t>
  </si>
  <si>
    <t>O3.I.8a</t>
  </si>
  <si>
    <t># of registered participants enrolled in vocational and education training</t>
  </si>
  <si>
    <t>O3.I.8b</t>
  </si>
  <si>
    <t># and %  of registered participants who have successfully completed their vocational and education training</t>
  </si>
  <si>
    <t>Training attendance lists properly filled and with participants’ signature and trainings completion certificate lists properly filled and with participants’ signature
Graphic documentation</t>
  </si>
  <si>
    <t>O3.I.9a</t>
  </si>
  <si>
    <r>
      <t xml:space="preserve"># of displaced persons who have successfully completed </t>
    </r>
    <r>
      <rPr>
        <sz val="11"/>
        <color rgb="FFC00000"/>
        <rFont val="Montserrat"/>
      </rPr>
      <t>Polish language</t>
    </r>
    <r>
      <rPr>
        <sz val="11"/>
        <rFont val="Montserrat"/>
      </rPr>
      <t xml:space="preserve"> courses outside the formal education sector </t>
    </r>
  </si>
  <si>
    <t>Individual Action Plan Follow-up forms
Training/Workshop attendance lists properly filled and with participants’ signature
Polish Language courses completion certificate lists properly filled and with participants’ signature
Language skills pre &amp; post test
Graphic documentation</t>
  </si>
  <si>
    <t>O3.I.9b</t>
  </si>
  <si>
    <r>
      <t xml:space="preserve"># of displaced persons who have successfully completed </t>
    </r>
    <r>
      <rPr>
        <sz val="11"/>
        <color rgb="FFC00000"/>
        <rFont val="Montserrat"/>
      </rPr>
      <t>other than Polish language</t>
    </r>
    <r>
      <rPr>
        <sz val="11"/>
        <rFont val="Montserrat"/>
      </rPr>
      <t xml:space="preserve"> courses outside the formal education sector </t>
    </r>
  </si>
  <si>
    <t>Individual Action Plan Follow-up forms
Training/Workshop attendance lists properly filled and with participants’ signature
Language courses completion certificate lists properly filled and with participants’ signature
Language skills pre &amp; post test
Graphic documentation</t>
  </si>
  <si>
    <t>O3.I.10</t>
  </si>
  <si>
    <t>Time of translation of document dedicated to registered participants</t>
  </si>
  <si>
    <t>Appointments for translations properly filled and with participants’ signature
Individual Action Plan Follow-up forms
Graphic documentation</t>
  </si>
  <si>
    <t>O3.I.11</t>
  </si>
  <si>
    <t>Time of individual legal counselling provided to registered participants</t>
  </si>
  <si>
    <t>Legal Counselling registration lists properly filled and with participants’ signature
Individual Action Plan Follow-up forms
Graphic documentation</t>
  </si>
  <si>
    <t>O3.I.12a</t>
  </si>
  <si>
    <t>Time of individual Psychosocial (PSS) support provided to registered participants</t>
  </si>
  <si>
    <t>Individual PSS support registration lists properly filled and with participants’ signature
Individual Action Plan Follow-up forms
Graphic documentation</t>
  </si>
  <si>
    <t>O3.I.12b</t>
  </si>
  <si>
    <t>Time of group Psychosocial (PSS) support provided to registered participants</t>
  </si>
  <si>
    <t>Group PSS support registration lists properly filled and with participants’ signature
Individual Action Plan Follow-up forms
Graphic documentation</t>
  </si>
  <si>
    <r>
      <t># of registered participants engaged as a volunteer</t>
    </r>
    <r>
      <rPr>
        <sz val="11"/>
        <color rgb="FFC00000"/>
        <rFont val="Montserrat"/>
      </rPr>
      <t xml:space="preserve"> in the employment project</t>
    </r>
  </si>
  <si>
    <t>Volunteering services registration list
Volunteering time-sheet</t>
  </si>
  <si>
    <t># of persons receiving information about services and assistance in response to their individual needs</t>
  </si>
  <si>
    <t>Information services registration list
Graphic documentation</t>
  </si>
  <si>
    <t>Quartery Report 2023 4Q: November &amp; December 2023</t>
  </si>
  <si>
    <t>Description</t>
  </si>
  <si>
    <t>2023 4Q</t>
  </si>
  <si>
    <t>Participants registered in the Local Labor Market project</t>
  </si>
  <si>
    <t>Participants registered in the project that referred being employed after using the services provided by project</t>
  </si>
  <si>
    <t>Participants registered in the project that referred being self-employed after using the services provided by project</t>
  </si>
  <si>
    <t>All the participants enrolled in any training</t>
  </si>
  <si>
    <r>
      <rPr>
        <sz val="10"/>
        <color rgb="FFC00000"/>
        <rFont val="Montserrat"/>
      </rPr>
      <t>Quarterly number</t>
    </r>
    <r>
      <rPr>
        <sz val="10"/>
        <color rgb="FFFF0000"/>
        <rFont val="Montserrat"/>
      </rPr>
      <t xml:space="preserve"> </t>
    </r>
    <r>
      <rPr>
        <sz val="10"/>
        <color theme="1"/>
        <rFont val="Montserrat"/>
      </rPr>
      <t>of staff and volunteers</t>
    </r>
    <r>
      <rPr>
        <sz val="10"/>
        <color rgb="FFC00000"/>
        <rFont val="Montserrat"/>
      </rPr>
      <t xml:space="preserve"> that such quarter joined the project</t>
    </r>
    <r>
      <rPr>
        <sz val="10"/>
        <color rgb="FFFF0000"/>
        <rFont val="Montserrat"/>
      </rPr>
      <t xml:space="preserve"> </t>
    </r>
    <r>
      <rPr>
        <sz val="10"/>
        <color theme="1"/>
        <rFont val="Montserrat"/>
      </rPr>
      <t>and received information about the project and training for the employability program</t>
    </r>
  </si>
  <si>
    <r>
      <rPr>
        <sz val="10"/>
        <color rgb="FFC00000"/>
        <rFont val="Montserrat"/>
      </rPr>
      <t>Number at the end of the project (October)</t>
    </r>
    <r>
      <rPr>
        <sz val="10"/>
        <color rgb="FFFF0000"/>
        <rFont val="Montserrat"/>
      </rPr>
      <t xml:space="preserve"> </t>
    </r>
    <r>
      <rPr>
        <sz val="10"/>
        <rFont val="Montserrat"/>
      </rPr>
      <t>- Only volunteers and staff actively involved AT THE END OF THE PROJECT.</t>
    </r>
  </si>
  <si>
    <t>(e.g. Template Kits, quarterly report templates, roll up, eBulletin, etc.)</t>
  </si>
  <si>
    <t>Contracts with VET training providers.</t>
  </si>
  <si>
    <t>Meetings, agreements, activities, visits, workshops</t>
  </si>
  <si>
    <t>Agreements with Employers</t>
  </si>
  <si>
    <t>When sending participants to other employment services providers</t>
  </si>
  <si>
    <r>
      <rPr>
        <sz val="10"/>
        <color rgb="FFC00000"/>
        <rFont val="Montserrat"/>
      </rPr>
      <t>Number of registered participants</t>
    </r>
    <r>
      <rPr>
        <sz val="10"/>
        <color rgb="FFFF0000"/>
        <rFont val="Montserrat"/>
      </rPr>
      <t xml:space="preserve"> </t>
    </r>
    <r>
      <rPr>
        <sz val="10"/>
        <color theme="1"/>
        <rFont val="Montserrat"/>
      </rPr>
      <t>attending the Group Information Session on the Local Labor Market</t>
    </r>
  </si>
  <si>
    <t>Count here also these participants that have received support to write CV during their Labor Counselling appointment</t>
  </si>
  <si>
    <t>We understand "labor counselling" as the individual or group sessions with participants to help them define their professional goal, adjust their expectations towards the local labor market, elaborate an individual action plan, and refer the participant to other support measures, such as skills training, language training, mock interviews, etc., according to the agreed action plan</t>
  </si>
  <si>
    <t># and %  of the above registered participants that have received individual career counseling who perceive themselves better prepared to face a recruitment process</t>
  </si>
  <si>
    <t>Participants' opinions and insights are highly valuable and will help ensure that we continue to deliver the best quality service</t>
  </si>
  <si>
    <r>
      <rPr>
        <sz val="10"/>
        <color rgb="FFC00000"/>
        <rFont val="Montserrat"/>
      </rPr>
      <t>Two-week</t>
    </r>
    <r>
      <rPr>
        <sz val="10"/>
        <rFont val="Montserrat"/>
      </rPr>
      <t xml:space="preserve"> and</t>
    </r>
    <r>
      <rPr>
        <sz val="10"/>
        <color rgb="FFC00000"/>
        <rFont val="Montserrat"/>
      </rPr>
      <t xml:space="preserve"> Two-month</t>
    </r>
    <r>
      <rPr>
        <sz val="10"/>
        <color rgb="FFFF0000"/>
        <rFont val="Montserrat"/>
      </rPr>
      <t xml:space="preserve"> </t>
    </r>
    <r>
      <rPr>
        <sz val="10"/>
        <rFont val="Montserrat"/>
      </rPr>
      <t>calls</t>
    </r>
  </si>
  <si>
    <t>Any registered participant enrolled including WOMEN. (e.g. self-confidence, communication skills, self-control, basic numeracy skills, tasks and rules compliance)</t>
  </si>
  <si>
    <r>
      <rPr>
        <sz val="10"/>
        <color rgb="FFC00000"/>
        <rFont val="Montserrat"/>
      </rPr>
      <t>ONLY WOMEN enrolled</t>
    </r>
    <r>
      <rPr>
        <sz val="10"/>
        <rFont val="Montserrat"/>
      </rPr>
      <t>. (e.g. self-confidence, communication skills, self-control, basic numeracy skills, tasks and rules compliance)</t>
    </r>
  </si>
  <si>
    <r>
      <rPr>
        <sz val="10"/>
        <color rgb="FFC00000"/>
        <rFont val="Montserrat"/>
      </rPr>
      <t>Registered participant enrolled.</t>
    </r>
    <r>
      <rPr>
        <sz val="10"/>
        <rFont val="Montserrat"/>
      </rPr>
      <t xml:space="preserve"> (e.g.  flexibility, interest in learning, ICT orientation, relationship skills, teamwork, client orientation, quality of work, tolerance to frustration, initiative and decision-making, self-organization, results orientation, analysis and problems solving, creativity and innovation, people management, negotiation skills or food handling, Health and Safety at work (Occupational Risk Prevention), driver's license, First Aid, etc.</t>
    </r>
  </si>
  <si>
    <r>
      <rPr>
        <sz val="10"/>
        <color rgb="FFC00000"/>
        <rFont val="Montserrat"/>
      </rPr>
      <t xml:space="preserve">Registered participant enrolled. </t>
    </r>
    <r>
      <rPr>
        <sz val="10"/>
        <rFont val="Montserrat"/>
      </rPr>
      <t>Basic IT skills trainings (e.g. Word, Excel, Power Point, Internet, E-mail, Job search platforms, usage of electronic payment terminal and point-of-sale, etc.)</t>
    </r>
  </si>
  <si>
    <r>
      <rPr>
        <sz val="10"/>
        <color rgb="FFC00000"/>
        <rFont val="Montserrat"/>
      </rPr>
      <t>Registered participant enrolled.</t>
    </r>
    <r>
      <rPr>
        <sz val="10"/>
        <rFont val="Montserrat"/>
      </rPr>
      <t xml:space="preserve"> Professional trainings VET (e.g. Hairdresser, Home-care, Lifeguard, Special vehicle driver's license, forklift, manicure, massage, Shop Assistant, Cashier, e-Commerce, accountant, etc.)</t>
    </r>
  </si>
  <si>
    <t>Successfully completed Professional trainings VET (e.g. Hairdresser, Home-care, Lifeguard, Special vehicle driver's license, forklift, manicure, massage, Shop Assistant, Cashier, e-Commerce, accountant, etc.)</t>
  </si>
  <si>
    <r>
      <t>ONLY</t>
    </r>
    <r>
      <rPr>
        <sz val="10"/>
        <color rgb="FFFF0000"/>
        <rFont val="Montserrat"/>
      </rPr>
      <t xml:space="preserve"> </t>
    </r>
    <r>
      <rPr>
        <sz val="10"/>
        <color rgb="FFC00000"/>
        <rFont val="Montserrat"/>
      </rPr>
      <t>Polish language</t>
    </r>
    <r>
      <rPr>
        <sz val="10"/>
        <rFont val="Montserrat"/>
      </rPr>
      <t xml:space="preserve"> courses. Number of registered participants that successfully completed the course. </t>
    </r>
    <r>
      <rPr>
        <sz val="10"/>
        <color rgb="FFC00000"/>
        <rFont val="Montserrat"/>
      </rPr>
      <t>ONLY when completing the course</t>
    </r>
  </si>
  <si>
    <r>
      <t>Any other language but Polish: i.e.</t>
    </r>
    <r>
      <rPr>
        <b/>
        <sz val="10"/>
        <rFont val="Montserrat"/>
      </rPr>
      <t xml:space="preserve"> </t>
    </r>
    <r>
      <rPr>
        <sz val="10"/>
        <color rgb="FFC00000"/>
        <rFont val="Montserrat"/>
      </rPr>
      <t>English language</t>
    </r>
    <r>
      <rPr>
        <sz val="10"/>
        <color rgb="FFFF0000"/>
        <rFont val="Montserrat"/>
      </rPr>
      <t xml:space="preserve"> </t>
    </r>
    <r>
      <rPr>
        <sz val="10"/>
        <rFont val="Montserrat"/>
      </rPr>
      <t>courses. Number of registered participants that successfully completed the course.</t>
    </r>
    <r>
      <rPr>
        <sz val="10"/>
        <color rgb="FFFF0000"/>
        <rFont val="Montserrat"/>
      </rPr>
      <t xml:space="preserve"> </t>
    </r>
    <r>
      <rPr>
        <sz val="10"/>
        <color rgb="FFC00000"/>
        <rFont val="Montserrat"/>
      </rPr>
      <t>ONLY when completing the course</t>
    </r>
  </si>
  <si>
    <t>Hours. It may include time dedicated to translation of documents and to accompanying activities (interpretation) as well as diploma recognition</t>
  </si>
  <si>
    <r>
      <rPr>
        <sz val="10"/>
        <color rgb="FFC00000"/>
        <rFont val="Montserrat"/>
      </rPr>
      <t xml:space="preserve">Registered participants volunteering in the employment project. </t>
    </r>
    <r>
      <rPr>
        <sz val="10"/>
        <rFont val="Montserrat"/>
      </rPr>
      <t>It is not related to any of the two expected outcome, but it serves to monitor engagement of persons approaching the project</t>
    </r>
  </si>
  <si>
    <t>It is not related to any of the two expected outcome, but it serves to monitor information requests from the project's participants for other services (housing, health care, coverage of basic needs), be them provided or not by the Red Cross branch.</t>
  </si>
  <si>
    <t>Summary of project achievements made so far:</t>
  </si>
  <si>
    <t>O1.</t>
  </si>
  <si>
    <t>O2.</t>
  </si>
  <si>
    <t>O3.</t>
  </si>
  <si>
    <t>Difficulties and constraints encountered in implementing the project during the reporting period and steps taken to mitigate them:</t>
  </si>
  <si>
    <t>Outlook for next quarter:</t>
  </si>
  <si>
    <t>Communication/Visibility activities during the reporting period:</t>
  </si>
  <si>
    <t>Relationship with any other organizations involved in implementing the Action during the reporting period:</t>
  </si>
  <si>
    <t>Innovative element(s) of the project implemented so far:</t>
  </si>
  <si>
    <t>Quartery Report 2024 1Q: January, February &amp; March 2024</t>
  </si>
  <si>
    <t>2024 1Q</t>
  </si>
  <si>
    <t># and % of registered participants who have successfully completed their vocational and education training</t>
  </si>
  <si>
    <t>Quartery Report 2024 2Q: April, May &amp; June 2024</t>
  </si>
  <si>
    <t>2024 2Q</t>
  </si>
  <si>
    <t>Quartery Report 2024 3Q: July &amp; August 2024</t>
  </si>
  <si>
    <t>2024 3Q</t>
  </si>
  <si>
    <t>Quartery Report 2024 4Q: September &amp; October 2024</t>
  </si>
  <si>
    <t>2024 4Q FINAL</t>
  </si>
  <si>
    <t>Monthly Report</t>
  </si>
  <si>
    <t>ITEM</t>
  </si>
  <si>
    <t>Nov
2023</t>
  </si>
  <si>
    <t>Dec
2023</t>
  </si>
  <si>
    <t>Jan
2024</t>
  </si>
  <si>
    <t>Feb
2024</t>
  </si>
  <si>
    <t>Mar
2024</t>
  </si>
  <si>
    <t>Apr
2024</t>
  </si>
  <si>
    <t>May
2024</t>
  </si>
  <si>
    <t>Jun
2024</t>
  </si>
  <si>
    <t>Jul
2024</t>
  </si>
  <si>
    <t>Aug
2024</t>
  </si>
  <si>
    <t>Sep
2024</t>
  </si>
  <si>
    <t>Oct
2024</t>
  </si>
  <si>
    <t>TOTAL
2023 - 2024</t>
  </si>
  <si>
    <r>
      <rPr>
        <sz val="10"/>
        <color rgb="FFFF0000"/>
        <rFont val="Montserrat"/>
      </rPr>
      <t xml:space="preserve">Monthly number </t>
    </r>
    <r>
      <rPr>
        <sz val="10"/>
        <color theme="1"/>
        <rFont val="Montserrat"/>
      </rPr>
      <t>of staff and volunteers</t>
    </r>
    <r>
      <rPr>
        <sz val="10"/>
        <color rgb="FFFF0000"/>
        <rFont val="Montserrat"/>
      </rPr>
      <t xml:space="preserve"> that such month joined the project </t>
    </r>
    <r>
      <rPr>
        <sz val="10"/>
        <color theme="1"/>
        <rFont val="Montserrat"/>
      </rPr>
      <t>and received information about the project and training for the employability program</t>
    </r>
  </si>
  <si>
    <r>
      <rPr>
        <sz val="10"/>
        <color rgb="FFFF0000"/>
        <rFont val="Montserrat"/>
      </rPr>
      <t xml:space="preserve">Monthly number at the end of the project (October) </t>
    </r>
    <r>
      <rPr>
        <sz val="10"/>
        <rFont val="Montserrat"/>
      </rPr>
      <t>- Only volunteers and staff actively involved and employees</t>
    </r>
  </si>
  <si>
    <t># of New communication materials developed by the Branch</t>
  </si>
  <si>
    <r>
      <t xml:space="preserve">NEW communication materials (templates, roll up, eBulletin, brochures, leaflets, etc.) </t>
    </r>
    <r>
      <rPr>
        <sz val="10"/>
        <color rgb="FFFF0000"/>
        <rFont val="Montserrat"/>
      </rPr>
      <t>CREATED by the Branch.</t>
    </r>
  </si>
  <si>
    <t># Activities to communicate the project to local employment service, other NGOs, local companies, etc.</t>
  </si>
  <si>
    <r>
      <t xml:space="preserve"># </t>
    </r>
    <r>
      <rPr>
        <i/>
        <sz val="11"/>
        <rFont val="Montserrat"/>
      </rPr>
      <t>Group Information Sessions on Local Labor Market</t>
    </r>
    <r>
      <rPr>
        <sz val="11"/>
        <rFont val="Montserrat"/>
      </rPr>
      <t xml:space="preserve"> </t>
    </r>
  </si>
  <si>
    <t>Number of sessions</t>
  </si>
  <si>
    <r>
      <rPr>
        <sz val="10"/>
        <color rgb="FFFF0000"/>
        <rFont val="Montserrat"/>
      </rPr>
      <t xml:space="preserve">Number of registered participants </t>
    </r>
    <r>
      <rPr>
        <sz val="10"/>
        <color theme="1"/>
        <rFont val="Montserrat"/>
      </rPr>
      <t>attending the Group Information Session on the Local Labor Market</t>
    </r>
  </si>
  <si>
    <t># of the above registered participants that have received individual career counseling who perceive themselves better prepared to face a recruitment process</t>
  </si>
  <si>
    <t>O3.I.4a</t>
  </si>
  <si>
    <t># of registered participants who received follow-up calls/interviews. Two-week calls</t>
  </si>
  <si>
    <r>
      <rPr>
        <sz val="10"/>
        <color rgb="FFFF0000"/>
        <rFont val="Montserrat"/>
      </rPr>
      <t>Two-week</t>
    </r>
    <r>
      <rPr>
        <sz val="10"/>
        <rFont val="Montserrat"/>
      </rPr>
      <t xml:space="preserve"> calls</t>
    </r>
  </si>
  <si>
    <t>O3.I.4b</t>
  </si>
  <si>
    <t># of registered participants who received follow-up calls/interviews. Two-month calls</t>
  </si>
  <si>
    <r>
      <rPr>
        <sz val="10"/>
        <color rgb="FFFF0000"/>
        <rFont val="Montserrat"/>
      </rPr>
      <t>Two-month</t>
    </r>
    <r>
      <rPr>
        <sz val="10"/>
        <rFont val="Montserrat"/>
      </rPr>
      <t xml:space="preserve"> calls</t>
    </r>
  </si>
  <si>
    <t># of displaced women who have benefited from basic/social skills training courses.</t>
  </si>
  <si>
    <r>
      <rPr>
        <sz val="10"/>
        <color rgb="FFFF0000"/>
        <rFont val="Montserrat"/>
      </rPr>
      <t>ONLY WOMEN enrolled</t>
    </r>
    <r>
      <rPr>
        <sz val="10"/>
        <rFont val="Montserrat"/>
      </rPr>
      <t>. (e.g. self-confidence, communication skills, self-control, basic numeracy skills, tasks and rules compliance)</t>
    </r>
  </si>
  <si>
    <r>
      <rPr>
        <sz val="10"/>
        <color rgb="FFFF0000"/>
        <rFont val="Montserrat"/>
      </rPr>
      <t>Registered participant enrolled</t>
    </r>
    <r>
      <rPr>
        <sz val="10"/>
        <rFont val="Montserrat"/>
      </rPr>
      <t>. (e.g.  flexibility, interest in learning, ICT orientation, relationship skills, teamwork, client orientation, quality of work, tolerance to frustration, initiative and decision-making, self-organization, results orientation, analysis and problems solving, creativity and innovation, people management, negotiation skills or food handling, Health and Safety at work (Occupational Risk Prevention), driver's license, First Aid, etc.</t>
    </r>
  </si>
  <si>
    <r>
      <rPr>
        <sz val="10"/>
        <color rgb="FFFF0000"/>
        <rFont val="Montserrat"/>
      </rPr>
      <t>Registered participant enrolled</t>
    </r>
    <r>
      <rPr>
        <sz val="10"/>
        <rFont val="Montserrat"/>
      </rPr>
      <t>. Basic IT skills trainings (e.g. Word, Excel, Power Point, Internet, E-mail, Job search platforms, usage of electronic payment terminal and point-of-sale, etc.)</t>
    </r>
  </si>
  <si>
    <r>
      <rPr>
        <sz val="10"/>
        <color rgb="FFFF0000"/>
        <rFont val="Montserrat"/>
      </rPr>
      <t>Registered participant enrolled</t>
    </r>
    <r>
      <rPr>
        <sz val="10"/>
        <rFont val="Montserrat"/>
      </rPr>
      <t>. Professional trainings VET (e.g. Hairdresser, Home-care, Lifeguard, Special vehicle driver's license, forklift, manicure, massage, Shop Assistant, Cashier, e-Commerce, accountant, etc.)</t>
    </r>
  </si>
  <si>
    <t># of registered participants who have successfully completed their vocational and education training</t>
  </si>
  <si>
    <t xml:space="preserve"># of Polish language courses outside the formal education sector </t>
  </si>
  <si>
    <r>
      <t>ONLY</t>
    </r>
    <r>
      <rPr>
        <sz val="10"/>
        <color rgb="FFFF0000"/>
        <rFont val="Montserrat"/>
      </rPr>
      <t xml:space="preserve"> Polish language</t>
    </r>
    <r>
      <rPr>
        <sz val="10"/>
        <rFont val="Montserrat"/>
      </rPr>
      <t xml:space="preserve"> courses. Number of courses</t>
    </r>
  </si>
  <si>
    <t xml:space="preserve"># of displaced persons who have successfully completed Polish language courses outside the formal education sector </t>
  </si>
  <si>
    <r>
      <t>ONLY</t>
    </r>
    <r>
      <rPr>
        <sz val="10"/>
        <color rgb="FFFF0000"/>
        <rFont val="Montserrat"/>
      </rPr>
      <t xml:space="preserve"> Polish language</t>
    </r>
    <r>
      <rPr>
        <sz val="10"/>
        <rFont val="Montserrat"/>
      </rPr>
      <t xml:space="preserve"> courses. Number of registered participants that successfully completed the course. </t>
    </r>
    <r>
      <rPr>
        <sz val="10"/>
        <color rgb="FFFF0000"/>
        <rFont val="Montserrat"/>
      </rPr>
      <t>ONLY when completing the course</t>
    </r>
  </si>
  <si>
    <t xml:space="preserve"># of other than Polish language courses outside the formal education sector </t>
  </si>
  <si>
    <r>
      <t>Any other language but Polish: i.e.</t>
    </r>
    <r>
      <rPr>
        <b/>
        <sz val="10"/>
        <rFont val="Montserrat"/>
      </rPr>
      <t xml:space="preserve"> </t>
    </r>
    <r>
      <rPr>
        <sz val="10"/>
        <color rgb="FFFF0000"/>
        <rFont val="Montserrat"/>
      </rPr>
      <t xml:space="preserve">English language </t>
    </r>
    <r>
      <rPr>
        <sz val="10"/>
        <rFont val="Montserrat"/>
      </rPr>
      <t>courses. Number of courses</t>
    </r>
  </si>
  <si>
    <t xml:space="preserve"># of displaced persons who have successfully completed other than Polish language courses outside the formal education sector </t>
  </si>
  <si>
    <r>
      <t>Any other language but Polish: i.e.</t>
    </r>
    <r>
      <rPr>
        <b/>
        <sz val="10"/>
        <rFont val="Montserrat"/>
      </rPr>
      <t xml:space="preserve"> </t>
    </r>
    <r>
      <rPr>
        <sz val="10"/>
        <color rgb="FFFF0000"/>
        <rFont val="Montserrat"/>
      </rPr>
      <t xml:space="preserve">English language </t>
    </r>
    <r>
      <rPr>
        <sz val="10"/>
        <rFont val="Montserrat"/>
      </rPr>
      <t>courses. Number of registered participants that successfully completed the course.</t>
    </r>
    <r>
      <rPr>
        <sz val="10"/>
        <color rgb="FFFF0000"/>
        <rFont val="Montserrat"/>
      </rPr>
      <t xml:space="preserve"> ONLY when completing the course</t>
    </r>
  </si>
  <si>
    <t># of registered participants engaged as a volunteer in the employment project</t>
  </si>
  <si>
    <r>
      <rPr>
        <sz val="10"/>
        <color rgb="FFFF0000"/>
        <rFont val="Montserrat"/>
      </rPr>
      <t xml:space="preserve">ONLY VOLUNTEERS in the employment project. </t>
    </r>
    <r>
      <rPr>
        <sz val="10"/>
        <rFont val="Montserrat"/>
      </rPr>
      <t>It is not related to any of the two expected outcome, but it serves to monitor engagement of persons approaching the 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</si>
</sst>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1"/>
      <color theme="1"/>
      <name val="Montserrat"/>
    </font>
    <font>
      <b/>
      <sz val="18"/>
      <color theme="1"/>
      <name val="Montserrat"/>
    </font>
    <font>
      <b/>
      <sz val="11"/>
      <color theme="1"/>
      <name val="Montserrat"/>
    </font>
    <font>
      <sz val="12"/>
      <color theme="1"/>
      <name val="Montserrat"/>
    </font>
    <font>
      <sz val="10"/>
      <name val="Montserrat"/>
    </font>
    <font>
      <sz val="11"/>
      <name val="Montserrat"/>
    </font>
    <font>
      <sz val="10"/>
      <color theme="1"/>
      <name val="Montserrat"/>
    </font>
    <font>
      <i/>
      <sz val="11"/>
      <name val="Montserrat"/>
    </font>
    <font>
      <sz val="10"/>
      <color rgb="FFFF0000"/>
      <name val="Montserrat"/>
    </font>
    <font>
      <sz val="11"/>
      <color rgb="FF0070C0"/>
      <name val="Montserrat"/>
    </font>
    <font>
      <sz val="12"/>
      <color rgb="FF0070C0"/>
      <name val="Montserrat"/>
    </font>
    <font>
      <sz val="11"/>
      <color rgb="FF0070C0"/>
      <name val="Calibri"/>
      <family val="2"/>
      <scheme val="minor"/>
    </font>
    <font>
      <b/>
      <sz val="10"/>
      <name val="Montserrat"/>
    </font>
    <font>
      <sz val="11"/>
      <color theme="1"/>
      <name val="Calibri"/>
      <family val="2"/>
      <scheme val="minor"/>
    </font>
    <font>
      <b/>
      <sz val="14"/>
      <color theme="1"/>
      <name val="Montserrat"/>
    </font>
    <font>
      <b/>
      <sz val="16"/>
      <color rgb="FF0070C0"/>
      <name val="Montserrat"/>
    </font>
    <font>
      <b/>
      <sz val="12"/>
      <color rgb="FF0070C0"/>
      <name val="Montserrat"/>
    </font>
    <font>
      <b/>
      <sz val="18"/>
      <color rgb="FFC00000"/>
      <name val="Montserrat"/>
    </font>
    <font>
      <b/>
      <sz val="22"/>
      <color theme="1"/>
      <name val="Montserrat"/>
    </font>
    <font>
      <b/>
      <sz val="22"/>
      <color rgb="FFC00000"/>
      <name val="Montserrat"/>
    </font>
    <font>
      <sz val="11"/>
      <color rgb="FFC00000"/>
      <name val="Montserrat"/>
    </font>
    <font>
      <b/>
      <sz val="11"/>
      <color rgb="FFC00000"/>
      <name val="Montserrat"/>
    </font>
    <font>
      <b/>
      <sz val="11"/>
      <color theme="1"/>
      <name val="Calibri"/>
      <family val="2"/>
      <scheme val="minor"/>
    </font>
    <font>
      <sz val="10"/>
      <color rgb="FF0070C0"/>
      <name val="Montserrat"/>
    </font>
    <font>
      <sz val="10"/>
      <color rgb="FFC00000"/>
      <name val="Montserrat"/>
    </font>
    <font>
      <b/>
      <sz val="12"/>
      <color rgb="FFC00000"/>
      <name val="Montserrat"/>
    </font>
    <font>
      <b/>
      <sz val="12"/>
      <name val="Montserrat"/>
    </font>
    <font>
      <sz val="12"/>
      <name val="Montserrat"/>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AA0A6"/>
        <bgColor indexed="64"/>
      </patternFill>
    </fill>
    <fill>
      <patternFill patternType="solid">
        <fgColor theme="0" tint="-0.14999847407452621"/>
        <bgColor indexed="64"/>
      </patternFill>
    </fill>
  </fills>
  <borders count="35">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4" fillId="0" borderId="0" applyFont="0" applyFill="0" applyBorder="0" applyAlignment="0" applyProtection="0"/>
  </cellStyleXfs>
  <cellXfs count="207">
    <xf numFmtId="0" fontId="0" fillId="0" borderId="0" xfId="0"/>
    <xf numFmtId="0" fontId="1" fillId="2" borderId="0" xfId="0" applyFont="1" applyFill="1" applyAlignment="1">
      <alignment vertical="top"/>
    </xf>
    <xf numFmtId="0" fontId="1" fillId="2" borderId="0" xfId="0" applyFont="1" applyFill="1" applyAlignment="1">
      <alignment horizontal="center" vertical="top"/>
    </xf>
    <xf numFmtId="49" fontId="5" fillId="2" borderId="10" xfId="0" applyNumberFormat="1" applyFont="1" applyFill="1" applyBorder="1" applyAlignment="1">
      <alignment horizontal="left" vertical="top" wrapText="1"/>
    </xf>
    <xf numFmtId="49" fontId="5" fillId="2" borderId="11" xfId="0" applyNumberFormat="1" applyFont="1" applyFill="1" applyBorder="1" applyAlignment="1">
      <alignment horizontal="left" vertical="top" wrapText="1"/>
    </xf>
    <xf numFmtId="0" fontId="6" fillId="2" borderId="5" xfId="0" applyFont="1" applyFill="1" applyBorder="1" applyAlignment="1">
      <alignment horizontal="center" vertical="top" wrapText="1"/>
    </xf>
    <xf numFmtId="0" fontId="6" fillId="2" borderId="6" xfId="0" applyFont="1" applyFill="1" applyBorder="1" applyAlignment="1">
      <alignment vertical="top" wrapText="1"/>
    </xf>
    <xf numFmtId="0" fontId="7" fillId="2" borderId="7" xfId="0" applyFont="1" applyFill="1" applyBorder="1" applyAlignment="1">
      <alignment vertical="top" wrapText="1"/>
    </xf>
    <xf numFmtId="0" fontId="6" fillId="2" borderId="8" xfId="0" applyFont="1" applyFill="1" applyBorder="1" applyAlignment="1">
      <alignment horizontal="center" vertical="top" wrapText="1"/>
    </xf>
    <xf numFmtId="0" fontId="6" fillId="2" borderId="9" xfId="0" applyFont="1" applyFill="1" applyBorder="1" applyAlignment="1">
      <alignment vertical="top" wrapText="1"/>
    </xf>
    <xf numFmtId="0" fontId="6" fillId="2" borderId="14" xfId="0" applyFont="1" applyFill="1" applyBorder="1" applyAlignment="1">
      <alignment horizontal="center" vertical="top" wrapText="1"/>
    </xf>
    <xf numFmtId="0" fontId="6" fillId="2" borderId="15" xfId="0" applyFont="1" applyFill="1" applyBorder="1" applyAlignment="1">
      <alignment vertical="top" wrapText="1"/>
    </xf>
    <xf numFmtId="49" fontId="5" fillId="2" borderId="16" xfId="0" applyNumberFormat="1" applyFont="1" applyFill="1" applyBorder="1" applyAlignment="1">
      <alignment horizontal="left" vertical="top" wrapText="1"/>
    </xf>
    <xf numFmtId="0" fontId="6" fillId="2" borderId="12" xfId="0" applyFont="1" applyFill="1" applyBorder="1" applyAlignment="1">
      <alignment horizontal="center" vertical="top" wrapText="1"/>
    </xf>
    <xf numFmtId="0" fontId="6" fillId="2" borderId="13" xfId="0" applyFont="1" applyFill="1" applyBorder="1" applyAlignment="1">
      <alignment vertical="top" wrapText="1"/>
    </xf>
    <xf numFmtId="0" fontId="6" fillId="0" borderId="9" xfId="0" applyFont="1" applyBorder="1" applyAlignment="1">
      <alignment vertical="top" wrapText="1"/>
    </xf>
    <xf numFmtId="49" fontId="5" fillId="2" borderId="11" xfId="0" applyNumberFormat="1" applyFont="1" applyFill="1" applyBorder="1" applyAlignment="1">
      <alignment horizontal="center" vertical="top" wrapText="1"/>
    </xf>
    <xf numFmtId="0" fontId="5" fillId="2" borderId="10" xfId="0" applyFont="1" applyFill="1" applyBorder="1" applyAlignment="1">
      <alignment vertical="top" wrapText="1"/>
    </xf>
    <xf numFmtId="0" fontId="10" fillId="2" borderId="5" xfId="0" applyFont="1" applyFill="1" applyBorder="1" applyAlignment="1">
      <alignment horizontal="center" vertical="top" wrapText="1"/>
    </xf>
    <xf numFmtId="0" fontId="10" fillId="2" borderId="6" xfId="0" applyFont="1" applyFill="1" applyBorder="1" applyAlignment="1">
      <alignment vertical="top" wrapText="1"/>
    </xf>
    <xf numFmtId="0" fontId="10" fillId="2" borderId="8" xfId="0" applyFont="1" applyFill="1" applyBorder="1" applyAlignment="1">
      <alignment horizontal="center" vertical="top" wrapText="1"/>
    </xf>
    <xf numFmtId="0" fontId="10" fillId="2" borderId="9" xfId="0" applyFont="1" applyFill="1" applyBorder="1" applyAlignment="1">
      <alignment vertical="top" wrapText="1"/>
    </xf>
    <xf numFmtId="0" fontId="10" fillId="2" borderId="0" xfId="0" applyFont="1" applyFill="1" applyAlignment="1">
      <alignment vertical="top"/>
    </xf>
    <xf numFmtId="0" fontId="10" fillId="2" borderId="0" xfId="0" applyFont="1" applyFill="1" applyAlignment="1">
      <alignment horizontal="center" vertical="top"/>
    </xf>
    <xf numFmtId="0" fontId="7" fillId="2" borderId="10" xfId="0" applyFont="1" applyFill="1" applyBorder="1" applyAlignment="1">
      <alignment horizontal="left" vertical="top"/>
    </xf>
    <xf numFmtId="0" fontId="10" fillId="2" borderId="14" xfId="0" applyFont="1" applyFill="1" applyBorder="1" applyAlignment="1">
      <alignment horizontal="center" vertical="top" wrapText="1"/>
    </xf>
    <xf numFmtId="0" fontId="10" fillId="2" borderId="15" xfId="0" applyFont="1" applyFill="1" applyBorder="1" applyAlignment="1">
      <alignment vertical="top" wrapText="1"/>
    </xf>
    <xf numFmtId="49" fontId="9" fillId="0" borderId="7" xfId="0" applyNumberFormat="1" applyFont="1" applyBorder="1" applyAlignment="1">
      <alignment horizontal="left" vertical="top" wrapText="1"/>
    </xf>
    <xf numFmtId="49" fontId="7" fillId="0" borderId="7" xfId="0" applyNumberFormat="1" applyFont="1" applyBorder="1" applyAlignment="1">
      <alignment horizontal="left" vertical="top" wrapText="1"/>
    </xf>
    <xf numFmtId="49" fontId="7" fillId="0" borderId="18" xfId="0" applyNumberFormat="1" applyFont="1" applyBorder="1" applyAlignment="1">
      <alignment horizontal="left" vertical="top" wrapText="1"/>
    </xf>
    <xf numFmtId="49" fontId="7" fillId="2" borderId="10" xfId="0" applyNumberFormat="1" applyFont="1" applyFill="1" applyBorder="1" applyAlignment="1">
      <alignment horizontal="left" vertical="top" wrapText="1"/>
    </xf>
    <xf numFmtId="49" fontId="7" fillId="2" borderId="11" xfId="0" applyNumberFormat="1" applyFont="1" applyFill="1" applyBorder="1" applyAlignment="1">
      <alignment horizontal="left" vertical="top" wrapText="1"/>
    </xf>
    <xf numFmtId="49" fontId="7" fillId="2" borderId="16" xfId="0" applyNumberFormat="1" applyFont="1" applyFill="1" applyBorder="1" applyAlignment="1">
      <alignment horizontal="left" vertical="top" wrapText="1"/>
    </xf>
    <xf numFmtId="3" fontId="4" fillId="5" borderId="8" xfId="0" applyNumberFormat="1" applyFont="1" applyFill="1" applyBorder="1" applyAlignment="1">
      <alignment horizontal="center" vertical="top"/>
    </xf>
    <xf numFmtId="3" fontId="4" fillId="5" borderId="19" xfId="0" applyNumberFormat="1" applyFont="1" applyFill="1" applyBorder="1" applyAlignment="1">
      <alignment horizontal="center" vertical="top"/>
    </xf>
    <xf numFmtId="0" fontId="0" fillId="2" borderId="0" xfId="0" applyFill="1"/>
    <xf numFmtId="3" fontId="4" fillId="2" borderId="5" xfId="0" applyNumberFormat="1" applyFont="1" applyFill="1" applyBorder="1" applyAlignment="1">
      <alignment horizontal="center" vertical="top"/>
    </xf>
    <xf numFmtId="0" fontId="12" fillId="2" borderId="0" xfId="0" applyFont="1" applyFill="1"/>
    <xf numFmtId="3" fontId="4" fillId="2" borderId="8" xfId="0" applyNumberFormat="1" applyFont="1" applyFill="1" applyBorder="1" applyAlignment="1">
      <alignment horizontal="center" vertical="top"/>
    </xf>
    <xf numFmtId="0" fontId="3" fillId="3" borderId="4" xfId="0" applyFont="1" applyFill="1" applyBorder="1" applyAlignment="1">
      <alignment horizontal="center" vertical="top" wrapText="1"/>
    </xf>
    <xf numFmtId="3" fontId="4" fillId="2" borderId="7" xfId="0" applyNumberFormat="1" applyFont="1" applyFill="1" applyBorder="1" applyAlignment="1">
      <alignment horizontal="center" vertical="top"/>
    </xf>
    <xf numFmtId="3" fontId="4" fillId="2" borderId="10" xfId="0" applyNumberFormat="1" applyFont="1" applyFill="1" applyBorder="1" applyAlignment="1">
      <alignment horizontal="center" vertical="top"/>
    </xf>
    <xf numFmtId="10" fontId="4" fillId="2" borderId="10" xfId="1" applyNumberFormat="1" applyFont="1" applyFill="1" applyBorder="1" applyAlignment="1" applyProtection="1">
      <alignment horizontal="center" vertical="top"/>
    </xf>
    <xf numFmtId="3" fontId="4" fillId="2" borderId="16" xfId="0" applyNumberFormat="1" applyFont="1" applyFill="1" applyBorder="1" applyAlignment="1">
      <alignment horizontal="center" vertical="top"/>
    </xf>
    <xf numFmtId="3" fontId="4" fillId="2" borderId="18" xfId="0" applyNumberFormat="1" applyFont="1" applyFill="1" applyBorder="1" applyAlignment="1">
      <alignment horizontal="center" vertical="top"/>
    </xf>
    <xf numFmtId="4" fontId="4" fillId="2" borderId="10" xfId="0" applyNumberFormat="1" applyFont="1" applyFill="1" applyBorder="1" applyAlignment="1">
      <alignment horizontal="center" vertical="top"/>
    </xf>
    <xf numFmtId="3" fontId="4" fillId="0" borderId="10" xfId="0" applyNumberFormat="1" applyFont="1" applyBorder="1" applyAlignment="1">
      <alignment horizontal="center" vertical="top"/>
    </xf>
    <xf numFmtId="10" fontId="4" fillId="2" borderId="18" xfId="1" applyNumberFormat="1" applyFont="1" applyFill="1" applyBorder="1" applyAlignment="1" applyProtection="1">
      <alignment horizontal="center" vertical="top"/>
    </xf>
    <xf numFmtId="0" fontId="3" fillId="3" borderId="3" xfId="0" applyFont="1" applyFill="1" applyBorder="1" applyAlignment="1">
      <alignment horizontal="center" vertical="center" wrapText="1"/>
    </xf>
    <xf numFmtId="0" fontId="1" fillId="2" borderId="0" xfId="0" applyFont="1" applyFill="1" applyAlignment="1">
      <alignment vertical="top" wrapText="1"/>
    </xf>
    <xf numFmtId="0" fontId="2" fillId="2" borderId="0" xfId="0" applyFont="1" applyFill="1" applyAlignment="1">
      <alignment vertical="top"/>
    </xf>
    <xf numFmtId="3" fontId="4" fillId="2" borderId="14" xfId="0" applyNumberFormat="1" applyFont="1" applyFill="1" applyBorder="1" applyAlignment="1">
      <alignment horizontal="center" vertical="top"/>
    </xf>
    <xf numFmtId="3" fontId="4" fillId="0" borderId="14" xfId="0" applyNumberFormat="1" applyFont="1" applyBorder="1" applyAlignment="1">
      <alignment horizontal="center" vertical="top"/>
    </xf>
    <xf numFmtId="0" fontId="3" fillId="3" borderId="1" xfId="0" applyFont="1" applyFill="1" applyBorder="1" applyAlignment="1">
      <alignment horizontal="center" vertical="top" wrapText="1"/>
    </xf>
    <xf numFmtId="0" fontId="3" fillId="3" borderId="22" xfId="0" applyFont="1" applyFill="1" applyBorder="1" applyAlignment="1">
      <alignment horizontal="center" vertical="top" wrapText="1"/>
    </xf>
    <xf numFmtId="0" fontId="3" fillId="3" borderId="2" xfId="0" applyFont="1" applyFill="1" applyBorder="1" applyAlignment="1">
      <alignment horizontal="center"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1" fillId="2" borderId="0" xfId="0" applyFont="1" applyFill="1" applyAlignment="1">
      <alignment horizontal="center" vertical="center"/>
    </xf>
    <xf numFmtId="0" fontId="6" fillId="0" borderId="8" xfId="0" applyFont="1" applyBorder="1" applyAlignment="1">
      <alignment horizontal="center" vertical="top" wrapText="1"/>
    </xf>
    <xf numFmtId="0" fontId="6" fillId="0" borderId="12" xfId="0" applyFont="1" applyBorder="1" applyAlignment="1">
      <alignment horizontal="center" vertical="top" wrapText="1"/>
    </xf>
    <xf numFmtId="0" fontId="6" fillId="0" borderId="13" xfId="0" applyFont="1" applyBorder="1" applyAlignment="1">
      <alignment vertical="top" wrapText="1"/>
    </xf>
    <xf numFmtId="0" fontId="6" fillId="0" borderId="6" xfId="0" applyFont="1" applyBorder="1" applyAlignment="1">
      <alignment vertical="top" wrapText="1"/>
    </xf>
    <xf numFmtId="0" fontId="6" fillId="0" borderId="14" xfId="0" applyFont="1" applyBorder="1" applyAlignment="1">
      <alignment horizontal="center" vertical="top" wrapText="1"/>
    </xf>
    <xf numFmtId="0" fontId="6" fillId="0" borderId="15" xfId="0" applyFont="1" applyBorder="1" applyAlignment="1">
      <alignment vertical="top" wrapText="1"/>
    </xf>
    <xf numFmtId="0" fontId="1" fillId="0" borderId="0" xfId="0" applyFont="1" applyAlignment="1">
      <alignment vertical="top"/>
    </xf>
    <xf numFmtId="0" fontId="6" fillId="0" borderId="17" xfId="0" applyFont="1" applyBorder="1" applyAlignment="1">
      <alignment horizontal="center" vertical="top" wrapText="1"/>
    </xf>
    <xf numFmtId="0" fontId="6" fillId="0" borderId="24" xfId="0" applyFont="1" applyBorder="1" applyAlignment="1">
      <alignment vertical="top" wrapText="1"/>
    </xf>
    <xf numFmtId="0" fontId="3" fillId="3" borderId="28" xfId="0" applyFont="1" applyFill="1" applyBorder="1" applyAlignment="1">
      <alignment horizontal="center" vertical="top"/>
    </xf>
    <xf numFmtId="0" fontId="3" fillId="3" borderId="29" xfId="0" applyFont="1" applyFill="1" applyBorder="1" applyAlignment="1">
      <alignment horizontal="center" vertical="top"/>
    </xf>
    <xf numFmtId="0" fontId="3" fillId="3" borderId="3" xfId="0" applyFont="1" applyFill="1" applyBorder="1" applyAlignment="1">
      <alignment horizontal="center" vertical="top"/>
    </xf>
    <xf numFmtId="10" fontId="17" fillId="2" borderId="6" xfId="1" applyNumberFormat="1" applyFont="1" applyFill="1" applyBorder="1" applyAlignment="1" applyProtection="1">
      <alignment horizontal="center" vertical="top"/>
    </xf>
    <xf numFmtId="0" fontId="4" fillId="2" borderId="0" xfId="0" applyFont="1" applyFill="1" applyAlignment="1">
      <alignment horizontal="center" vertical="top"/>
    </xf>
    <xf numFmtId="4" fontId="17" fillId="0" borderId="7" xfId="0" applyNumberFormat="1" applyFont="1" applyBorder="1" applyAlignment="1">
      <alignment horizontal="center" vertical="top"/>
    </xf>
    <xf numFmtId="10" fontId="4" fillId="2" borderId="9" xfId="1" applyNumberFormat="1" applyFont="1" applyFill="1" applyBorder="1" applyAlignment="1" applyProtection="1">
      <alignment horizontal="center" vertical="top"/>
    </xf>
    <xf numFmtId="4" fontId="4" fillId="3" borderId="10" xfId="0" applyNumberFormat="1" applyFont="1" applyFill="1" applyBorder="1" applyAlignment="1">
      <alignment horizontal="center" vertical="top"/>
    </xf>
    <xf numFmtId="4" fontId="4" fillId="3" borderId="11" xfId="0" applyNumberFormat="1" applyFont="1" applyFill="1" applyBorder="1" applyAlignment="1">
      <alignment horizontal="center" vertical="top"/>
    </xf>
    <xf numFmtId="0" fontId="4" fillId="3" borderId="6" xfId="0" applyFont="1" applyFill="1" applyBorder="1" applyAlignment="1">
      <alignment horizontal="center" vertical="top"/>
    </xf>
    <xf numFmtId="0" fontId="4" fillId="3" borderId="9" xfId="0" applyFont="1" applyFill="1" applyBorder="1" applyAlignment="1">
      <alignment horizontal="center" vertical="top"/>
    </xf>
    <xf numFmtId="0" fontId="4" fillId="3" borderId="15" xfId="0" applyFont="1" applyFill="1" applyBorder="1" applyAlignment="1">
      <alignment horizontal="center" vertical="top"/>
    </xf>
    <xf numFmtId="4" fontId="4" fillId="3" borderId="7" xfId="0" applyNumberFormat="1" applyFont="1" applyFill="1" applyBorder="1" applyAlignment="1">
      <alignment horizontal="center" vertical="top"/>
    </xf>
    <xf numFmtId="4" fontId="4" fillId="3" borderId="16" xfId="0" applyNumberFormat="1" applyFont="1" applyFill="1" applyBorder="1" applyAlignment="1">
      <alignment horizontal="center" vertical="top"/>
    </xf>
    <xf numFmtId="3" fontId="4" fillId="0" borderId="17" xfId="0" applyNumberFormat="1" applyFont="1" applyBorder="1" applyAlignment="1">
      <alignment horizontal="center" vertical="top"/>
    </xf>
    <xf numFmtId="4" fontId="4" fillId="0" borderId="10" xfId="0" applyNumberFormat="1" applyFont="1" applyBorder="1" applyAlignment="1">
      <alignment horizontal="center" vertical="top"/>
    </xf>
    <xf numFmtId="3" fontId="4" fillId="3" borderId="8" xfId="0" applyNumberFormat="1" applyFont="1" applyFill="1" applyBorder="1" applyAlignment="1">
      <alignment horizontal="center" vertical="top"/>
    </xf>
    <xf numFmtId="10" fontId="4" fillId="3" borderId="9" xfId="1" applyNumberFormat="1" applyFont="1" applyFill="1" applyBorder="1" applyAlignment="1" applyProtection="1">
      <alignment horizontal="center" vertical="top"/>
    </xf>
    <xf numFmtId="10" fontId="4" fillId="3" borderId="15" xfId="1" applyNumberFormat="1" applyFont="1" applyFill="1" applyBorder="1" applyAlignment="1" applyProtection="1">
      <alignment horizontal="center" vertical="top"/>
    </xf>
    <xf numFmtId="0" fontId="1" fillId="2" borderId="0" xfId="0" applyFont="1" applyFill="1"/>
    <xf numFmtId="3" fontId="16" fillId="2" borderId="5" xfId="0" applyNumberFormat="1" applyFont="1" applyFill="1" applyBorder="1" applyAlignment="1">
      <alignment horizontal="center" vertical="top"/>
    </xf>
    <xf numFmtId="4" fontId="4" fillId="2" borderId="7" xfId="0" applyNumberFormat="1" applyFont="1" applyFill="1" applyBorder="1" applyAlignment="1">
      <alignment horizontal="center" vertical="top"/>
    </xf>
    <xf numFmtId="4" fontId="4" fillId="2" borderId="16" xfId="0" applyNumberFormat="1" applyFont="1" applyFill="1" applyBorder="1" applyAlignment="1">
      <alignment horizontal="center" vertical="top"/>
    </xf>
    <xf numFmtId="10" fontId="4" fillId="2" borderId="15" xfId="1" applyNumberFormat="1" applyFont="1" applyFill="1" applyBorder="1" applyAlignment="1" applyProtection="1">
      <alignment horizontal="center" vertical="top"/>
    </xf>
    <xf numFmtId="0" fontId="18" fillId="2" borderId="0" xfId="0" applyFont="1" applyFill="1" applyAlignment="1">
      <alignment horizontal="left" vertical="top"/>
    </xf>
    <xf numFmtId="0" fontId="15" fillId="2" borderId="0" xfId="0" applyFont="1" applyFill="1" applyAlignment="1">
      <alignment vertical="top"/>
    </xf>
    <xf numFmtId="10" fontId="4" fillId="2" borderId="6" xfId="1" applyNumberFormat="1" applyFont="1" applyFill="1" applyBorder="1" applyAlignment="1" applyProtection="1">
      <alignment horizontal="center" vertical="top"/>
    </xf>
    <xf numFmtId="10" fontId="4" fillId="2" borderId="0" xfId="1" applyNumberFormat="1" applyFont="1" applyFill="1" applyAlignment="1" applyProtection="1">
      <alignment horizontal="center" vertical="top"/>
    </xf>
    <xf numFmtId="10" fontId="17" fillId="0" borderId="7" xfId="1" applyNumberFormat="1" applyFont="1" applyFill="1" applyBorder="1" applyAlignment="1" applyProtection="1">
      <alignment horizontal="center" vertical="top"/>
    </xf>
    <xf numFmtId="10" fontId="4" fillId="3" borderId="10" xfId="1" applyNumberFormat="1" applyFont="1" applyFill="1" applyBorder="1" applyAlignment="1" applyProtection="1">
      <alignment horizontal="center" vertical="top"/>
    </xf>
    <xf numFmtId="10" fontId="4" fillId="3" borderId="16" xfId="1" applyNumberFormat="1" applyFont="1" applyFill="1" applyBorder="1" applyAlignment="1" applyProtection="1">
      <alignment horizontal="center" vertical="top"/>
    </xf>
    <xf numFmtId="10" fontId="1" fillId="2" borderId="0" xfId="1" applyNumberFormat="1" applyFont="1" applyFill="1" applyAlignment="1" applyProtection="1">
      <alignment vertical="top"/>
    </xf>
    <xf numFmtId="10" fontId="4" fillId="2" borderId="7" xfId="1" applyNumberFormat="1" applyFont="1" applyFill="1" applyBorder="1" applyAlignment="1" applyProtection="1">
      <alignment horizontal="center" vertical="top"/>
    </xf>
    <xf numFmtId="10" fontId="4" fillId="2" borderId="16" xfId="1" applyNumberFormat="1" applyFont="1" applyFill="1" applyBorder="1" applyAlignment="1" applyProtection="1">
      <alignment horizontal="center" vertical="top"/>
    </xf>
    <xf numFmtId="10" fontId="4" fillId="3" borderId="7" xfId="1" applyNumberFormat="1" applyFont="1" applyFill="1" applyBorder="1" applyAlignment="1" applyProtection="1">
      <alignment horizontal="center" vertical="top"/>
    </xf>
    <xf numFmtId="10" fontId="1" fillId="2" borderId="0" xfId="1" applyNumberFormat="1" applyFont="1" applyFill="1" applyAlignment="1" applyProtection="1">
      <alignment horizontal="center" vertical="top"/>
    </xf>
    <xf numFmtId="10" fontId="4" fillId="3" borderId="11" xfId="1" applyNumberFormat="1" applyFont="1" applyFill="1" applyBorder="1" applyAlignment="1" applyProtection="1">
      <alignment horizontal="center" vertical="top"/>
    </xf>
    <xf numFmtId="10" fontId="4" fillId="0" borderId="10" xfId="1" applyNumberFormat="1" applyFont="1" applyFill="1" applyBorder="1" applyAlignment="1" applyProtection="1">
      <alignment horizontal="center" vertical="top"/>
    </xf>
    <xf numFmtId="49" fontId="5" fillId="2" borderId="7" xfId="0" applyNumberFormat="1" applyFont="1" applyFill="1" applyBorder="1" applyAlignment="1">
      <alignment horizontal="left" vertical="top" wrapText="1"/>
    </xf>
    <xf numFmtId="0" fontId="6" fillId="2" borderId="0" xfId="0" applyFont="1" applyFill="1" applyAlignment="1">
      <alignment vertical="top" wrapText="1"/>
    </xf>
    <xf numFmtId="0" fontId="6" fillId="0" borderId="0" xfId="0" applyFont="1" applyAlignment="1">
      <alignment vertical="top" wrapText="1"/>
    </xf>
    <xf numFmtId="0" fontId="2" fillId="2" borderId="0" xfId="0" applyFont="1" applyFill="1" applyAlignment="1">
      <alignment horizontal="left" vertical="top"/>
    </xf>
    <xf numFmtId="0" fontId="22" fillId="2" borderId="0" xfId="0" applyFont="1" applyFill="1" applyAlignment="1">
      <alignment vertical="top"/>
    </xf>
    <xf numFmtId="0" fontId="22" fillId="2" borderId="0" xfId="0" applyFont="1" applyFill="1"/>
    <xf numFmtId="0" fontId="3" fillId="2" borderId="3" xfId="0" applyFont="1" applyFill="1" applyBorder="1" applyAlignment="1">
      <alignment horizontal="center" vertical="top"/>
    </xf>
    <xf numFmtId="0" fontId="3" fillId="2" borderId="0" xfId="0" applyFont="1" applyFill="1" applyAlignment="1">
      <alignment horizontal="center" vertical="top"/>
    </xf>
    <xf numFmtId="3" fontId="4" fillId="4" borderId="19" xfId="0" applyNumberFormat="1" applyFont="1" applyFill="1" applyBorder="1" applyAlignment="1">
      <alignment horizontal="center" vertical="top"/>
    </xf>
    <xf numFmtId="0" fontId="22" fillId="2" borderId="0" xfId="0" applyFont="1" applyFill="1" applyAlignment="1">
      <alignment horizontal="right" vertical="top"/>
    </xf>
    <xf numFmtId="0" fontId="6" fillId="2" borderId="4" xfId="0" applyFont="1" applyFill="1" applyBorder="1" applyAlignment="1">
      <alignment vertical="top" wrapText="1"/>
    </xf>
    <xf numFmtId="0" fontId="6" fillId="2" borderId="30" xfId="0" applyFont="1" applyFill="1" applyBorder="1" applyAlignment="1">
      <alignment vertical="top" wrapText="1"/>
    </xf>
    <xf numFmtId="0" fontId="6" fillId="2" borderId="31" xfId="0" applyFont="1" applyFill="1" applyBorder="1" applyAlignment="1">
      <alignment vertical="top" wrapText="1"/>
    </xf>
    <xf numFmtId="49" fontId="24" fillId="2" borderId="7" xfId="0" applyNumberFormat="1" applyFont="1" applyFill="1" applyBorder="1" applyAlignment="1">
      <alignment horizontal="left" vertical="top" wrapText="1"/>
    </xf>
    <xf numFmtId="49" fontId="24" fillId="2" borderId="10" xfId="0" applyNumberFormat="1" applyFont="1" applyFill="1" applyBorder="1" applyAlignment="1">
      <alignment horizontal="left" vertical="top" wrapText="1"/>
    </xf>
    <xf numFmtId="49" fontId="24" fillId="2" borderId="16" xfId="0" applyNumberFormat="1" applyFont="1" applyFill="1" applyBorder="1" applyAlignment="1">
      <alignment horizontal="left" vertical="top" wrapText="1"/>
    </xf>
    <xf numFmtId="0" fontId="11" fillId="2" borderId="0" xfId="0" applyFont="1" applyFill="1" applyAlignment="1">
      <alignment horizontal="center" vertical="top"/>
    </xf>
    <xf numFmtId="10" fontId="11" fillId="2" borderId="0" xfId="1" applyNumberFormat="1" applyFont="1" applyFill="1" applyAlignment="1" applyProtection="1">
      <alignment horizontal="center" vertical="top"/>
    </xf>
    <xf numFmtId="10" fontId="11" fillId="2" borderId="9" xfId="1" applyNumberFormat="1" applyFont="1" applyFill="1" applyBorder="1" applyAlignment="1" applyProtection="1">
      <alignment horizontal="center" vertical="top"/>
    </xf>
    <xf numFmtId="4" fontId="11" fillId="3" borderId="10" xfId="0" applyNumberFormat="1" applyFont="1" applyFill="1" applyBorder="1" applyAlignment="1">
      <alignment horizontal="center" vertical="top"/>
    </xf>
    <xf numFmtId="3" fontId="11" fillId="2" borderId="8" xfId="0" applyNumberFormat="1" applyFont="1" applyFill="1" applyBorder="1" applyAlignment="1">
      <alignment horizontal="center" vertical="top"/>
    </xf>
    <xf numFmtId="10" fontId="11" fillId="3" borderId="10" xfId="1" applyNumberFormat="1" applyFont="1" applyFill="1" applyBorder="1" applyAlignment="1" applyProtection="1">
      <alignment horizontal="center" vertical="top"/>
    </xf>
    <xf numFmtId="3" fontId="11" fillId="2" borderId="14" xfId="0" applyNumberFormat="1" applyFont="1" applyFill="1" applyBorder="1" applyAlignment="1">
      <alignment horizontal="center" vertical="top"/>
    </xf>
    <xf numFmtId="10" fontId="11" fillId="2" borderId="15" xfId="1" applyNumberFormat="1" applyFont="1" applyFill="1" applyBorder="1" applyAlignment="1" applyProtection="1">
      <alignment horizontal="center" vertical="top"/>
    </xf>
    <xf numFmtId="4" fontId="11" fillId="3" borderId="16" xfId="0" applyNumberFormat="1" applyFont="1" applyFill="1" applyBorder="1" applyAlignment="1">
      <alignment horizontal="center" vertical="top"/>
    </xf>
    <xf numFmtId="10" fontId="11" fillId="3" borderId="16" xfId="1" applyNumberFormat="1" applyFont="1" applyFill="1" applyBorder="1" applyAlignment="1" applyProtection="1">
      <alignment horizontal="center" vertical="top"/>
    </xf>
    <xf numFmtId="0" fontId="3" fillId="2" borderId="0" xfId="0" applyFont="1" applyFill="1" applyAlignment="1">
      <alignment vertical="top"/>
    </xf>
    <xf numFmtId="0" fontId="3" fillId="2" borderId="0" xfId="0" applyFont="1" applyFill="1" applyAlignment="1">
      <alignment vertical="top" wrapText="1"/>
    </xf>
    <xf numFmtId="0" fontId="23" fillId="2" borderId="0" xfId="0" applyFont="1" applyFill="1"/>
    <xf numFmtId="0" fontId="3" fillId="2" borderId="19" xfId="0" applyFont="1" applyFill="1" applyBorder="1" applyAlignment="1">
      <alignment horizontal="center" vertical="top"/>
    </xf>
    <xf numFmtId="0" fontId="4" fillId="2" borderId="0" xfId="0" applyFont="1" applyFill="1" applyAlignment="1">
      <alignment vertical="top"/>
    </xf>
    <xf numFmtId="0" fontId="4" fillId="2" borderId="0" xfId="0" applyFont="1" applyFill="1"/>
    <xf numFmtId="3" fontId="4" fillId="0" borderId="5" xfId="0" applyNumberFormat="1" applyFont="1" applyBorder="1" applyAlignment="1">
      <alignment horizontal="center" vertical="top"/>
    </xf>
    <xf numFmtId="3" fontId="4" fillId="0" borderId="8" xfId="0" applyNumberFormat="1" applyFont="1" applyBorder="1" applyAlignment="1">
      <alignment horizontal="center" vertical="top"/>
    </xf>
    <xf numFmtId="3" fontId="11" fillId="0" borderId="14" xfId="0" applyNumberFormat="1" applyFont="1" applyBorder="1" applyAlignment="1">
      <alignment horizontal="center" vertical="top"/>
    </xf>
    <xf numFmtId="3" fontId="11" fillId="0" borderId="21" xfId="0" applyNumberFormat="1" applyFont="1" applyBorder="1" applyAlignment="1">
      <alignment horizontal="center" vertical="top"/>
    </xf>
    <xf numFmtId="3" fontId="11" fillId="0" borderId="15" xfId="0" applyNumberFormat="1" applyFont="1" applyBorder="1" applyAlignment="1">
      <alignment horizontal="center" vertical="top"/>
    </xf>
    <xf numFmtId="0" fontId="10" fillId="0" borderId="0" xfId="0" applyFont="1" applyAlignment="1">
      <alignment horizontal="center" vertical="top"/>
    </xf>
    <xf numFmtId="3" fontId="11" fillId="0" borderId="16" xfId="0" applyNumberFormat="1" applyFont="1" applyBorder="1" applyAlignment="1">
      <alignment horizontal="center" vertical="top"/>
    </xf>
    <xf numFmtId="10" fontId="11" fillId="0" borderId="16" xfId="1" applyNumberFormat="1" applyFont="1" applyFill="1" applyBorder="1" applyAlignment="1" applyProtection="1">
      <alignment horizontal="center" vertical="top"/>
    </xf>
    <xf numFmtId="0" fontId="6" fillId="5" borderId="12" xfId="0" applyFont="1" applyFill="1" applyBorder="1" applyAlignment="1">
      <alignment horizontal="center" vertical="top" wrapText="1"/>
    </xf>
    <xf numFmtId="0" fontId="6" fillId="5" borderId="8" xfId="0" applyFont="1" applyFill="1" applyBorder="1" applyAlignment="1">
      <alignment horizontal="center" vertical="top" wrapText="1"/>
    </xf>
    <xf numFmtId="0" fontId="6" fillId="5" borderId="14" xfId="0" applyFont="1" applyFill="1" applyBorder="1" applyAlignment="1">
      <alignment horizontal="center" vertical="top" wrapText="1"/>
    </xf>
    <xf numFmtId="0" fontId="6" fillId="5" borderId="5" xfId="0" applyFont="1" applyFill="1" applyBorder="1" applyAlignment="1">
      <alignment horizontal="center" vertical="top" wrapText="1"/>
    </xf>
    <xf numFmtId="3" fontId="4" fillId="5" borderId="9" xfId="0" applyNumberFormat="1" applyFont="1" applyFill="1" applyBorder="1" applyAlignment="1">
      <alignment horizontal="center" vertical="top"/>
    </xf>
    <xf numFmtId="14" fontId="4" fillId="2" borderId="0" xfId="0" applyNumberFormat="1" applyFont="1" applyFill="1" applyAlignment="1">
      <alignment horizontal="center"/>
    </xf>
    <xf numFmtId="0" fontId="3" fillId="3" borderId="4" xfId="0" applyFont="1" applyFill="1" applyBorder="1" applyAlignment="1">
      <alignment horizontal="center" vertical="center"/>
    </xf>
    <xf numFmtId="0" fontId="3" fillId="3" borderId="4" xfId="0" applyFont="1" applyFill="1" applyBorder="1" applyAlignment="1">
      <alignment horizontal="center" vertical="top"/>
    </xf>
    <xf numFmtId="10" fontId="16" fillId="2" borderId="7" xfId="1" applyNumberFormat="1" applyFont="1" applyFill="1" applyBorder="1" applyAlignment="1" applyProtection="1">
      <alignment horizontal="center" vertical="top"/>
    </xf>
    <xf numFmtId="10" fontId="11" fillId="2" borderId="10" xfId="1" applyNumberFormat="1" applyFont="1" applyFill="1" applyBorder="1" applyAlignment="1" applyProtection="1">
      <alignment horizontal="center" vertical="top"/>
    </xf>
    <xf numFmtId="10" fontId="11" fillId="2" borderId="16" xfId="1" applyNumberFormat="1" applyFont="1" applyFill="1" applyBorder="1" applyAlignment="1" applyProtection="1">
      <alignment horizontal="center" vertical="top"/>
    </xf>
    <xf numFmtId="10" fontId="4" fillId="0" borderId="18" xfId="1" applyNumberFormat="1" applyFont="1" applyFill="1" applyBorder="1" applyAlignment="1" applyProtection="1">
      <alignment horizontal="center" vertical="top"/>
    </xf>
    <xf numFmtId="3" fontId="4" fillId="4" borderId="5" xfId="0" applyNumberFormat="1" applyFont="1" applyFill="1" applyBorder="1" applyAlignment="1" applyProtection="1">
      <alignment horizontal="center" vertical="top"/>
      <protection locked="0"/>
    </xf>
    <xf numFmtId="3" fontId="4" fillId="4" borderId="6" xfId="0" applyNumberFormat="1" applyFont="1" applyFill="1" applyBorder="1" applyAlignment="1" applyProtection="1">
      <alignment horizontal="center" vertical="top"/>
      <protection locked="0"/>
    </xf>
    <xf numFmtId="3" fontId="4" fillId="4" borderId="8" xfId="0" applyNumberFormat="1" applyFont="1" applyFill="1" applyBorder="1" applyAlignment="1" applyProtection="1">
      <alignment horizontal="center" vertical="top"/>
      <protection locked="0"/>
    </xf>
    <xf numFmtId="3" fontId="4" fillId="4" borderId="9" xfId="0" applyNumberFormat="1" applyFont="1" applyFill="1" applyBorder="1" applyAlignment="1" applyProtection="1">
      <alignment horizontal="center" vertical="top"/>
      <protection locked="0"/>
    </xf>
    <xf numFmtId="3" fontId="4" fillId="4" borderId="20" xfId="0" applyNumberFormat="1" applyFont="1" applyFill="1" applyBorder="1" applyAlignment="1" applyProtection="1">
      <alignment horizontal="center" vertical="top"/>
      <protection locked="0"/>
    </xf>
    <xf numFmtId="3" fontId="4" fillId="4" borderId="19" xfId="0" applyNumberFormat="1" applyFont="1" applyFill="1" applyBorder="1" applyAlignment="1" applyProtection="1">
      <alignment horizontal="center" vertical="top"/>
      <protection locked="0"/>
    </xf>
    <xf numFmtId="3" fontId="4" fillId="4" borderId="14" xfId="0" applyNumberFormat="1" applyFont="1" applyFill="1" applyBorder="1" applyAlignment="1" applyProtection="1">
      <alignment horizontal="center" vertical="top"/>
      <protection locked="0"/>
    </xf>
    <xf numFmtId="3" fontId="4" fillId="4" borderId="21" xfId="0" applyNumberFormat="1" applyFont="1" applyFill="1" applyBorder="1" applyAlignment="1" applyProtection="1">
      <alignment horizontal="center" vertical="top"/>
      <protection locked="0"/>
    </xf>
    <xf numFmtId="3" fontId="4" fillId="4" borderId="15" xfId="0" applyNumberFormat="1" applyFont="1" applyFill="1" applyBorder="1" applyAlignment="1" applyProtection="1">
      <alignment horizontal="center" vertical="top"/>
      <protection locked="0"/>
    </xf>
    <xf numFmtId="3" fontId="4" fillId="4" borderId="17" xfId="0" applyNumberFormat="1" applyFont="1" applyFill="1" applyBorder="1" applyAlignment="1" applyProtection="1">
      <alignment horizontal="center" vertical="top"/>
      <protection locked="0"/>
    </xf>
    <xf numFmtId="3" fontId="4" fillId="4" borderId="24" xfId="0" applyNumberFormat="1" applyFont="1" applyFill="1" applyBorder="1" applyAlignment="1" applyProtection="1">
      <alignment horizontal="center" vertical="top"/>
      <protection locked="0"/>
    </xf>
    <xf numFmtId="4" fontId="4" fillId="4" borderId="8" xfId="0" applyNumberFormat="1" applyFont="1" applyFill="1" applyBorder="1" applyAlignment="1" applyProtection="1">
      <alignment horizontal="center" vertical="top"/>
      <protection locked="0"/>
    </xf>
    <xf numFmtId="4" fontId="4" fillId="4" borderId="9" xfId="0" applyNumberFormat="1" applyFont="1" applyFill="1" applyBorder="1" applyAlignment="1" applyProtection="1">
      <alignment horizontal="center" vertical="top"/>
      <protection locked="0"/>
    </xf>
    <xf numFmtId="3" fontId="4" fillId="4" borderId="23" xfId="0" applyNumberFormat="1" applyFont="1" applyFill="1" applyBorder="1" applyAlignment="1" applyProtection="1">
      <alignment horizontal="center" vertical="top"/>
      <protection locked="0"/>
    </xf>
    <xf numFmtId="4" fontId="4" fillId="4" borderId="19" xfId="0" applyNumberFormat="1" applyFont="1" applyFill="1" applyBorder="1" applyAlignment="1" applyProtection="1">
      <alignment horizontal="center" vertical="top"/>
      <protection locked="0"/>
    </xf>
    <xf numFmtId="4" fontId="4" fillId="4" borderId="7" xfId="0" applyNumberFormat="1" applyFont="1" applyFill="1" applyBorder="1" applyAlignment="1" applyProtection="1">
      <alignment horizontal="center" vertical="top"/>
      <protection locked="0"/>
    </xf>
    <xf numFmtId="4" fontId="4" fillId="4" borderId="16" xfId="0" applyNumberFormat="1" applyFont="1" applyFill="1" applyBorder="1" applyAlignment="1" applyProtection="1">
      <alignment horizontal="center" vertical="top"/>
      <protection locked="0"/>
    </xf>
    <xf numFmtId="4" fontId="4" fillId="4" borderId="10" xfId="0" applyNumberFormat="1" applyFont="1" applyFill="1" applyBorder="1" applyAlignment="1" applyProtection="1">
      <alignment horizontal="center" vertical="top"/>
      <protection locked="0"/>
    </xf>
    <xf numFmtId="0" fontId="6" fillId="0" borderId="13" xfId="0" applyFont="1" applyBorder="1" applyAlignment="1" applyProtection="1">
      <alignment vertical="top" wrapText="1"/>
      <protection locked="0"/>
    </xf>
    <xf numFmtId="0" fontId="19" fillId="2" borderId="0" xfId="0" applyFont="1" applyFill="1" applyAlignment="1">
      <alignment horizontal="center" vertical="top"/>
    </xf>
    <xf numFmtId="0" fontId="21" fillId="2" borderId="0" xfId="0" applyFont="1" applyFill="1" applyAlignment="1">
      <alignment horizontal="center" vertical="top" wrapText="1"/>
    </xf>
    <xf numFmtId="0" fontId="1" fillId="2" borderId="0" xfId="0" applyFont="1" applyFill="1" applyAlignment="1">
      <alignment horizontal="left" vertical="top" wrapText="1"/>
    </xf>
    <xf numFmtId="0" fontId="27" fillId="5" borderId="0" xfId="0" applyFont="1" applyFill="1" applyAlignment="1">
      <alignment horizontal="center" vertical="center"/>
    </xf>
    <xf numFmtId="14" fontId="4" fillId="2" borderId="0" xfId="0" applyNumberFormat="1" applyFont="1" applyFill="1" applyAlignment="1">
      <alignment horizontal="center"/>
    </xf>
    <xf numFmtId="0" fontId="28" fillId="2" borderId="0" xfId="0" applyFont="1" applyFill="1" applyAlignment="1">
      <alignment horizontal="center"/>
    </xf>
    <xf numFmtId="0" fontId="27" fillId="2" borderId="0" xfId="0" applyFont="1" applyFill="1" applyAlignment="1">
      <alignment horizontal="center" vertical="center" wrapText="1"/>
    </xf>
    <xf numFmtId="0" fontId="27" fillId="2" borderId="0" xfId="0" applyFont="1" applyFill="1" applyAlignment="1">
      <alignment horizontal="center" vertical="center"/>
    </xf>
    <xf numFmtId="0" fontId="20" fillId="2" borderId="0" xfId="0" applyFont="1" applyFill="1" applyAlignment="1">
      <alignment horizontal="center" vertical="top"/>
    </xf>
    <xf numFmtId="0" fontId="22" fillId="2" borderId="0" xfId="0" applyFont="1" applyFill="1" applyAlignment="1">
      <alignment horizontal="left" vertical="top" wrapText="1"/>
    </xf>
    <xf numFmtId="0" fontId="1" fillId="2" borderId="0" xfId="0" applyFont="1" applyFill="1" applyAlignment="1">
      <alignment horizontal="left" wrapText="1"/>
    </xf>
    <xf numFmtId="0" fontId="26" fillId="0" borderId="0" xfId="0" applyFont="1" applyAlignment="1">
      <alignment horizontal="center" vertical="center"/>
    </xf>
    <xf numFmtId="0" fontId="6" fillId="2" borderId="4" xfId="0" applyFont="1" applyFill="1" applyBorder="1" applyAlignment="1">
      <alignment horizontal="left" vertical="top" wrapText="1"/>
    </xf>
    <xf numFmtId="0" fontId="6" fillId="2" borderId="30" xfId="0" applyFont="1" applyFill="1" applyBorder="1" applyAlignment="1">
      <alignment horizontal="left" vertical="top" wrapText="1"/>
    </xf>
    <xf numFmtId="0" fontId="6" fillId="2" borderId="31" xfId="0" applyFont="1" applyFill="1" applyBorder="1" applyAlignment="1">
      <alignment horizontal="left" vertical="top" wrapText="1"/>
    </xf>
    <xf numFmtId="0" fontId="3" fillId="3" borderId="26" xfId="0" applyFont="1" applyFill="1" applyBorder="1" applyAlignment="1">
      <alignment horizontal="center" vertical="top"/>
    </xf>
    <xf numFmtId="0" fontId="3" fillId="3" borderId="27" xfId="0" applyFont="1" applyFill="1" applyBorder="1" applyAlignment="1">
      <alignment horizontal="center" vertical="top"/>
    </xf>
    <xf numFmtId="0" fontId="3" fillId="3" borderId="25" xfId="0" applyFont="1" applyFill="1" applyBorder="1" applyAlignment="1">
      <alignment horizontal="center" vertical="top"/>
    </xf>
    <xf numFmtId="0" fontId="3" fillId="3" borderId="26"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1" xfId="0" applyFont="1" applyFill="1" applyBorder="1" applyAlignment="1">
      <alignment horizontal="center" vertical="center"/>
    </xf>
    <xf numFmtId="0" fontId="2" fillId="2" borderId="0" xfId="0" applyFont="1" applyFill="1" applyAlignment="1">
      <alignment horizontal="left" vertical="top"/>
    </xf>
    <xf numFmtId="0" fontId="10" fillId="2" borderId="4" xfId="0" applyFont="1" applyFill="1" applyBorder="1" applyAlignment="1">
      <alignment horizontal="left" vertical="top" wrapText="1"/>
    </xf>
    <xf numFmtId="0" fontId="10" fillId="2" borderId="30" xfId="0" applyFont="1" applyFill="1" applyBorder="1" applyAlignment="1">
      <alignment horizontal="left" vertical="top" wrapText="1"/>
    </xf>
    <xf numFmtId="0" fontId="10" fillId="2" borderId="31" xfId="0" applyFont="1" applyFill="1" applyBorder="1" applyAlignment="1">
      <alignment horizontal="left" vertical="top" wrapText="1"/>
    </xf>
    <xf numFmtId="0" fontId="1" fillId="4" borderId="32" xfId="0" applyFont="1" applyFill="1" applyBorder="1" applyAlignment="1" applyProtection="1">
      <alignment horizontal="left" vertical="top" wrapText="1"/>
      <protection locked="0"/>
    </xf>
    <xf numFmtId="0" fontId="1" fillId="4" borderId="33" xfId="0" applyFont="1" applyFill="1" applyBorder="1" applyAlignment="1" applyProtection="1">
      <alignment horizontal="left" vertical="top" wrapText="1"/>
      <protection locked="0"/>
    </xf>
    <xf numFmtId="0" fontId="1" fillId="4" borderId="34" xfId="0" applyFont="1" applyFill="1" applyBorder="1" applyAlignment="1" applyProtection="1">
      <alignment horizontal="left" vertical="top" wrapText="1"/>
      <protection locked="0"/>
    </xf>
    <xf numFmtId="0" fontId="3" fillId="3" borderId="27" xfId="0"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FAA0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38100</xdr:colOff>
      <xdr:row>1</xdr:row>
      <xdr:rowOff>0</xdr:rowOff>
    </xdr:from>
    <xdr:to>
      <xdr:col>8</xdr:col>
      <xdr:colOff>654050</xdr:colOff>
      <xdr:row>3</xdr:row>
      <xdr:rowOff>76200</xdr:rowOff>
    </xdr:to>
    <xdr:sp macro="" textlink="">
      <xdr:nvSpPr>
        <xdr:cNvPr id="2" name="Rectángulo 1">
          <a:extLst>
            <a:ext uri="{FF2B5EF4-FFF2-40B4-BE49-F238E27FC236}">
              <a16:creationId xmlns:a16="http://schemas.microsoft.com/office/drawing/2014/main" id="{4A3B2FA8-7B99-4ADD-8D96-F4BC6E6AB197}"/>
            </a:ext>
            <a:ext uri="{147F2762-F138-4A5C-976F-8EAC2B608ADB}">
              <a16:predDERef xmlns:a16="http://schemas.microsoft.com/office/drawing/2014/main" pred="{BD6E3528-4E54-4901-A115-FEB79F009951}"/>
            </a:ext>
          </a:extLst>
        </xdr:cNvPr>
        <xdr:cNvSpPr/>
      </xdr:nvSpPr>
      <xdr:spPr>
        <a:xfrm>
          <a:off x="5086350" y="266700"/>
          <a:ext cx="615950" cy="609600"/>
        </a:xfrm>
        <a:prstGeom prst="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100">
              <a:solidFill>
                <a:srgbClr val="FF0000"/>
              </a:solidFill>
              <a:latin typeface="+mn-lt"/>
              <a:ea typeface="+mn-lt"/>
              <a:cs typeface="+mn-lt"/>
            </a:rPr>
            <a:t>NS Logo</a:t>
          </a:r>
        </a:p>
      </xdr:txBody>
    </xdr:sp>
    <xdr:clientData/>
  </xdr:twoCellAnchor>
  <xdr:twoCellAnchor editAs="oneCell">
    <xdr:from>
      <xdr:col>9</xdr:col>
      <xdr:colOff>66675</xdr:colOff>
      <xdr:row>1</xdr:row>
      <xdr:rowOff>238125</xdr:rowOff>
    </xdr:from>
    <xdr:to>
      <xdr:col>14</xdr:col>
      <xdr:colOff>752475</xdr:colOff>
      <xdr:row>3</xdr:row>
      <xdr:rowOff>123825</xdr:rowOff>
    </xdr:to>
    <xdr:pic>
      <xdr:nvPicPr>
        <xdr:cNvPr id="3" name="Imagen 2">
          <a:extLst>
            <a:ext uri="{FF2B5EF4-FFF2-40B4-BE49-F238E27FC236}">
              <a16:creationId xmlns:a16="http://schemas.microsoft.com/office/drawing/2014/main" id="{4DF3D1C6-4900-49BE-9242-572B9174CAAC}"/>
            </a:ext>
            <a:ext uri="{147F2762-F138-4A5C-976F-8EAC2B608ADB}">
              <a16:predDERef xmlns:a16="http://schemas.microsoft.com/office/drawing/2014/main" pred="{4A3B2FA8-7B99-4ADD-8D96-F4BC6E6AB197}"/>
            </a:ext>
          </a:extLst>
        </xdr:cNvPr>
        <xdr:cNvPicPr>
          <a:picLocks noChangeAspect="1"/>
        </xdr:cNvPicPr>
      </xdr:nvPicPr>
      <xdr:blipFill>
        <a:blip xmlns:r="http://schemas.openxmlformats.org/officeDocument/2006/relationships" r:embed="rId1"/>
        <a:stretch>
          <a:fillRect/>
        </a:stretch>
      </xdr:blipFill>
      <xdr:spPr>
        <a:xfrm>
          <a:off x="6067425" y="504825"/>
          <a:ext cx="3867150" cy="419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657225</xdr:colOff>
      <xdr:row>1</xdr:row>
      <xdr:rowOff>266700</xdr:rowOff>
    </xdr:from>
    <xdr:to>
      <xdr:col>22</xdr:col>
      <xdr:colOff>9525</xdr:colOff>
      <xdr:row>3</xdr:row>
      <xdr:rowOff>0</xdr:rowOff>
    </xdr:to>
    <xdr:pic>
      <xdr:nvPicPr>
        <xdr:cNvPr id="3" name="Imagen 2">
          <a:extLst>
            <a:ext uri="{FF2B5EF4-FFF2-40B4-BE49-F238E27FC236}">
              <a16:creationId xmlns:a16="http://schemas.microsoft.com/office/drawing/2014/main" id="{3EAFF3A0-3FD1-440F-8664-748D99E4D6AF}"/>
            </a:ext>
          </a:extLst>
        </xdr:cNvPr>
        <xdr:cNvPicPr>
          <a:picLocks noChangeAspect="1"/>
        </xdr:cNvPicPr>
      </xdr:nvPicPr>
      <xdr:blipFill>
        <a:blip xmlns:r="http://schemas.openxmlformats.org/officeDocument/2006/relationships" r:embed="rId1"/>
        <a:stretch>
          <a:fillRect/>
        </a:stretch>
      </xdr:blipFill>
      <xdr:spPr>
        <a:xfrm>
          <a:off x="15049500" y="476250"/>
          <a:ext cx="3867150" cy="419100"/>
        </a:xfrm>
        <a:prstGeom prst="rect">
          <a:avLst/>
        </a:prstGeom>
      </xdr:spPr>
    </xdr:pic>
    <xdr:clientData/>
  </xdr:twoCellAnchor>
  <xdr:twoCellAnchor>
    <xdr:from>
      <xdr:col>11</xdr:col>
      <xdr:colOff>247650</xdr:colOff>
      <xdr:row>1</xdr:row>
      <xdr:rowOff>19050</xdr:rowOff>
    </xdr:from>
    <xdr:to>
      <xdr:col>12</xdr:col>
      <xdr:colOff>63500</xdr:colOff>
      <xdr:row>2</xdr:row>
      <xdr:rowOff>285750</xdr:rowOff>
    </xdr:to>
    <xdr:sp macro="" textlink="">
      <xdr:nvSpPr>
        <xdr:cNvPr id="2" name="Rectángulo 1">
          <a:extLst>
            <a:ext uri="{FF2B5EF4-FFF2-40B4-BE49-F238E27FC236}">
              <a16:creationId xmlns:a16="http://schemas.microsoft.com/office/drawing/2014/main" id="{182A436A-1B6B-460E-9600-C3A90BDB95A1}"/>
            </a:ext>
            <a:ext uri="{147F2762-F138-4A5C-976F-8EAC2B608ADB}">
              <a16:predDERef xmlns:a16="http://schemas.microsoft.com/office/drawing/2014/main" pred="{3EAFF3A0-3FD1-440F-8664-748D99E4D6AF}"/>
            </a:ext>
          </a:extLst>
        </xdr:cNvPr>
        <xdr:cNvSpPr/>
      </xdr:nvSpPr>
      <xdr:spPr>
        <a:xfrm>
          <a:off x="13677900" y="228600"/>
          <a:ext cx="615950" cy="609600"/>
        </a:xfrm>
        <a:prstGeom prst="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100">
              <a:solidFill>
                <a:srgbClr val="FF0000"/>
              </a:solidFill>
              <a:latin typeface="+mn-lt"/>
              <a:ea typeface="+mn-lt"/>
              <a:cs typeface="+mn-lt"/>
            </a:rPr>
            <a:t>NS Logo</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2381250</xdr:colOff>
      <xdr:row>1</xdr:row>
      <xdr:rowOff>161925</xdr:rowOff>
    </xdr:from>
    <xdr:to>
      <xdr:col>13</xdr:col>
      <xdr:colOff>762000</xdr:colOff>
      <xdr:row>2</xdr:row>
      <xdr:rowOff>238125</xdr:rowOff>
    </xdr:to>
    <xdr:pic>
      <xdr:nvPicPr>
        <xdr:cNvPr id="3" name="Imagen 2">
          <a:extLst>
            <a:ext uri="{FF2B5EF4-FFF2-40B4-BE49-F238E27FC236}">
              <a16:creationId xmlns:a16="http://schemas.microsoft.com/office/drawing/2014/main" id="{FDE1E86D-D439-4F6E-87CE-C1505239A6EE}"/>
            </a:ext>
          </a:extLst>
        </xdr:cNvPr>
        <xdr:cNvPicPr>
          <a:picLocks noChangeAspect="1"/>
        </xdr:cNvPicPr>
      </xdr:nvPicPr>
      <xdr:blipFill>
        <a:blip xmlns:r="http://schemas.openxmlformats.org/officeDocument/2006/relationships" r:embed="rId1"/>
        <a:stretch>
          <a:fillRect/>
        </a:stretch>
      </xdr:blipFill>
      <xdr:spPr>
        <a:xfrm>
          <a:off x="14097000" y="371475"/>
          <a:ext cx="3867150" cy="419100"/>
        </a:xfrm>
        <a:prstGeom prst="rect">
          <a:avLst/>
        </a:prstGeom>
      </xdr:spPr>
    </xdr:pic>
    <xdr:clientData/>
  </xdr:twoCellAnchor>
  <xdr:twoCellAnchor>
    <xdr:from>
      <xdr:col>8</xdr:col>
      <xdr:colOff>1476375</xdr:colOff>
      <xdr:row>1</xdr:row>
      <xdr:rowOff>0</xdr:rowOff>
    </xdr:from>
    <xdr:to>
      <xdr:col>8</xdr:col>
      <xdr:colOff>2092325</xdr:colOff>
      <xdr:row>2</xdr:row>
      <xdr:rowOff>266700</xdr:rowOff>
    </xdr:to>
    <xdr:sp macro="" textlink="">
      <xdr:nvSpPr>
        <xdr:cNvPr id="5" name="Rectángulo 4">
          <a:extLst>
            <a:ext uri="{FF2B5EF4-FFF2-40B4-BE49-F238E27FC236}">
              <a16:creationId xmlns:a16="http://schemas.microsoft.com/office/drawing/2014/main" id="{11D6F2FD-7A79-4DEA-95B8-71FDE75ED167}"/>
            </a:ext>
            <a:ext uri="{147F2762-F138-4A5C-976F-8EAC2B608ADB}">
              <a16:predDERef xmlns:a16="http://schemas.microsoft.com/office/drawing/2014/main" pred="{FDE1E86D-D439-4F6E-87CE-C1505239A6EE}"/>
            </a:ext>
          </a:extLst>
        </xdr:cNvPr>
        <xdr:cNvSpPr/>
      </xdr:nvSpPr>
      <xdr:spPr>
        <a:xfrm>
          <a:off x="13192125" y="209550"/>
          <a:ext cx="615950" cy="609600"/>
        </a:xfrm>
        <a:prstGeom prst="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100">
              <a:solidFill>
                <a:srgbClr val="FF0000"/>
              </a:solidFill>
              <a:latin typeface="+mn-lt"/>
              <a:ea typeface="+mn-lt"/>
              <a:cs typeface="+mn-lt"/>
            </a:rPr>
            <a:t>NS Logo</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2295525</xdr:colOff>
      <xdr:row>1</xdr:row>
      <xdr:rowOff>219075</xdr:rowOff>
    </xdr:from>
    <xdr:to>
      <xdr:col>13</xdr:col>
      <xdr:colOff>676275</xdr:colOff>
      <xdr:row>2</xdr:row>
      <xdr:rowOff>295275</xdr:rowOff>
    </xdr:to>
    <xdr:pic>
      <xdr:nvPicPr>
        <xdr:cNvPr id="5" name="Imagen 4">
          <a:extLst>
            <a:ext uri="{FF2B5EF4-FFF2-40B4-BE49-F238E27FC236}">
              <a16:creationId xmlns:a16="http://schemas.microsoft.com/office/drawing/2014/main" id="{2ADC227C-7F0A-4ED2-8404-2F8A040774A0}"/>
            </a:ext>
          </a:extLst>
        </xdr:cNvPr>
        <xdr:cNvPicPr>
          <a:picLocks noChangeAspect="1"/>
        </xdr:cNvPicPr>
      </xdr:nvPicPr>
      <xdr:blipFill>
        <a:blip xmlns:r="http://schemas.openxmlformats.org/officeDocument/2006/relationships" r:embed="rId1"/>
        <a:stretch>
          <a:fillRect/>
        </a:stretch>
      </xdr:blipFill>
      <xdr:spPr>
        <a:xfrm>
          <a:off x="14011275" y="428625"/>
          <a:ext cx="3867150" cy="419100"/>
        </a:xfrm>
        <a:prstGeom prst="rect">
          <a:avLst/>
        </a:prstGeom>
      </xdr:spPr>
    </xdr:pic>
    <xdr:clientData/>
  </xdr:twoCellAnchor>
  <xdr:twoCellAnchor>
    <xdr:from>
      <xdr:col>8</xdr:col>
      <xdr:colOff>771525</xdr:colOff>
      <xdr:row>0</xdr:row>
      <xdr:rowOff>180975</xdr:rowOff>
    </xdr:from>
    <xdr:to>
      <xdr:col>8</xdr:col>
      <xdr:colOff>1387475</xdr:colOff>
      <xdr:row>2</xdr:row>
      <xdr:rowOff>238125</xdr:rowOff>
    </xdr:to>
    <xdr:sp macro="" textlink="">
      <xdr:nvSpPr>
        <xdr:cNvPr id="2" name="Rectángulo 1">
          <a:extLst>
            <a:ext uri="{FF2B5EF4-FFF2-40B4-BE49-F238E27FC236}">
              <a16:creationId xmlns:a16="http://schemas.microsoft.com/office/drawing/2014/main" id="{6948EE6A-3062-4FB0-9540-6EE80A679906}"/>
            </a:ext>
            <a:ext uri="{147F2762-F138-4A5C-976F-8EAC2B608ADB}">
              <a16:predDERef xmlns:a16="http://schemas.microsoft.com/office/drawing/2014/main" pred="{2ADC227C-7F0A-4ED2-8404-2F8A040774A0}"/>
            </a:ext>
          </a:extLst>
        </xdr:cNvPr>
        <xdr:cNvSpPr/>
      </xdr:nvSpPr>
      <xdr:spPr>
        <a:xfrm>
          <a:off x="12487275" y="180975"/>
          <a:ext cx="615950" cy="609600"/>
        </a:xfrm>
        <a:prstGeom prst="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100">
              <a:solidFill>
                <a:srgbClr val="FF0000"/>
              </a:solidFill>
              <a:latin typeface="+mn-lt"/>
              <a:ea typeface="+mn-lt"/>
              <a:cs typeface="+mn-lt"/>
            </a:rPr>
            <a:t>NS Logo</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2486025</xdr:colOff>
      <xdr:row>1</xdr:row>
      <xdr:rowOff>333375</xdr:rowOff>
    </xdr:from>
    <xdr:to>
      <xdr:col>14</xdr:col>
      <xdr:colOff>66675</xdr:colOff>
      <xdr:row>3</xdr:row>
      <xdr:rowOff>66675</xdr:rowOff>
    </xdr:to>
    <xdr:pic>
      <xdr:nvPicPr>
        <xdr:cNvPr id="4" name="Imagen 3">
          <a:extLst>
            <a:ext uri="{FF2B5EF4-FFF2-40B4-BE49-F238E27FC236}">
              <a16:creationId xmlns:a16="http://schemas.microsoft.com/office/drawing/2014/main" id="{C1022E24-8592-4588-95FE-4F17D65278AA}"/>
            </a:ext>
          </a:extLst>
        </xdr:cNvPr>
        <xdr:cNvPicPr>
          <a:picLocks noChangeAspect="1"/>
        </xdr:cNvPicPr>
      </xdr:nvPicPr>
      <xdr:blipFill>
        <a:blip xmlns:r="http://schemas.openxmlformats.org/officeDocument/2006/relationships" r:embed="rId1"/>
        <a:stretch>
          <a:fillRect/>
        </a:stretch>
      </xdr:blipFill>
      <xdr:spPr>
        <a:xfrm>
          <a:off x="14201775" y="542925"/>
          <a:ext cx="3867150" cy="419100"/>
        </a:xfrm>
        <a:prstGeom prst="rect">
          <a:avLst/>
        </a:prstGeom>
      </xdr:spPr>
    </xdr:pic>
    <xdr:clientData/>
  </xdr:twoCellAnchor>
  <xdr:twoCellAnchor>
    <xdr:from>
      <xdr:col>8</xdr:col>
      <xdr:colOff>1228725</xdr:colOff>
      <xdr:row>1</xdr:row>
      <xdr:rowOff>180975</xdr:rowOff>
    </xdr:from>
    <xdr:to>
      <xdr:col>8</xdr:col>
      <xdr:colOff>1844675</xdr:colOff>
      <xdr:row>3</xdr:row>
      <xdr:rowOff>104775</xdr:rowOff>
    </xdr:to>
    <xdr:sp macro="" textlink="">
      <xdr:nvSpPr>
        <xdr:cNvPr id="2" name="Rectángulo 1">
          <a:extLst>
            <a:ext uri="{FF2B5EF4-FFF2-40B4-BE49-F238E27FC236}">
              <a16:creationId xmlns:a16="http://schemas.microsoft.com/office/drawing/2014/main" id="{4BB83235-6DE9-4F06-BEAC-160FA192474A}"/>
            </a:ext>
            <a:ext uri="{147F2762-F138-4A5C-976F-8EAC2B608ADB}">
              <a16:predDERef xmlns:a16="http://schemas.microsoft.com/office/drawing/2014/main" pred="{C1022E24-8592-4588-95FE-4F17D65278AA}"/>
            </a:ext>
          </a:extLst>
        </xdr:cNvPr>
        <xdr:cNvSpPr/>
      </xdr:nvSpPr>
      <xdr:spPr>
        <a:xfrm>
          <a:off x="12944475" y="390525"/>
          <a:ext cx="615950" cy="609600"/>
        </a:xfrm>
        <a:prstGeom prst="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100">
              <a:solidFill>
                <a:srgbClr val="FF0000"/>
              </a:solidFill>
              <a:latin typeface="+mn-lt"/>
              <a:ea typeface="+mn-lt"/>
              <a:cs typeface="+mn-lt"/>
            </a:rPr>
            <a:t>NS Logo</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2295525</xdr:colOff>
      <xdr:row>1</xdr:row>
      <xdr:rowOff>276225</xdr:rowOff>
    </xdr:from>
    <xdr:to>
      <xdr:col>13</xdr:col>
      <xdr:colOff>676275</xdr:colOff>
      <xdr:row>3</xdr:row>
      <xdr:rowOff>9525</xdr:rowOff>
    </xdr:to>
    <xdr:pic>
      <xdr:nvPicPr>
        <xdr:cNvPr id="3" name="Imagen 2">
          <a:extLst>
            <a:ext uri="{FF2B5EF4-FFF2-40B4-BE49-F238E27FC236}">
              <a16:creationId xmlns:a16="http://schemas.microsoft.com/office/drawing/2014/main" id="{462E81C6-872E-4AAA-BA08-D010374712A0}"/>
            </a:ext>
          </a:extLst>
        </xdr:cNvPr>
        <xdr:cNvPicPr>
          <a:picLocks noChangeAspect="1"/>
        </xdr:cNvPicPr>
      </xdr:nvPicPr>
      <xdr:blipFill>
        <a:blip xmlns:r="http://schemas.openxmlformats.org/officeDocument/2006/relationships" r:embed="rId1"/>
        <a:stretch>
          <a:fillRect/>
        </a:stretch>
      </xdr:blipFill>
      <xdr:spPr>
        <a:xfrm>
          <a:off x="14011275" y="485775"/>
          <a:ext cx="3867150" cy="419100"/>
        </a:xfrm>
        <a:prstGeom prst="rect">
          <a:avLst/>
        </a:prstGeom>
      </xdr:spPr>
    </xdr:pic>
    <xdr:clientData/>
  </xdr:twoCellAnchor>
  <xdr:twoCellAnchor>
    <xdr:from>
      <xdr:col>8</xdr:col>
      <xdr:colOff>781050</xdr:colOff>
      <xdr:row>1</xdr:row>
      <xdr:rowOff>28575</xdr:rowOff>
    </xdr:from>
    <xdr:to>
      <xdr:col>8</xdr:col>
      <xdr:colOff>1397000</xdr:colOff>
      <xdr:row>2</xdr:row>
      <xdr:rowOff>295275</xdr:rowOff>
    </xdr:to>
    <xdr:sp macro="" textlink="">
      <xdr:nvSpPr>
        <xdr:cNvPr id="2" name="Rectángulo 1">
          <a:extLst>
            <a:ext uri="{FF2B5EF4-FFF2-40B4-BE49-F238E27FC236}">
              <a16:creationId xmlns:a16="http://schemas.microsoft.com/office/drawing/2014/main" id="{D9AE4A58-6D26-4A64-879C-5CCBE616B743}"/>
            </a:ext>
            <a:ext uri="{147F2762-F138-4A5C-976F-8EAC2B608ADB}">
              <a16:predDERef xmlns:a16="http://schemas.microsoft.com/office/drawing/2014/main" pred="{462E81C6-872E-4AAA-BA08-D010374712A0}"/>
            </a:ext>
          </a:extLst>
        </xdr:cNvPr>
        <xdr:cNvSpPr/>
      </xdr:nvSpPr>
      <xdr:spPr>
        <a:xfrm>
          <a:off x="12496800" y="238125"/>
          <a:ext cx="615950" cy="609600"/>
        </a:xfrm>
        <a:prstGeom prst="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100">
              <a:solidFill>
                <a:srgbClr val="FF0000"/>
              </a:solidFill>
              <a:latin typeface="+mn-lt"/>
              <a:ea typeface="+mn-lt"/>
              <a:cs typeface="+mn-lt"/>
            </a:rPr>
            <a:t>NS Logo</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2514600</xdr:colOff>
      <xdr:row>1</xdr:row>
      <xdr:rowOff>190500</xdr:rowOff>
    </xdr:from>
    <xdr:to>
      <xdr:col>14</xdr:col>
      <xdr:colOff>95250</xdr:colOff>
      <xdr:row>2</xdr:row>
      <xdr:rowOff>266700</xdr:rowOff>
    </xdr:to>
    <xdr:pic>
      <xdr:nvPicPr>
        <xdr:cNvPr id="3" name="Imagen 2">
          <a:extLst>
            <a:ext uri="{FF2B5EF4-FFF2-40B4-BE49-F238E27FC236}">
              <a16:creationId xmlns:a16="http://schemas.microsoft.com/office/drawing/2014/main" id="{A66E08EC-E5BC-4E6A-B6AE-13C11B3B3DBD}"/>
            </a:ext>
          </a:extLst>
        </xdr:cNvPr>
        <xdr:cNvPicPr>
          <a:picLocks noChangeAspect="1"/>
        </xdr:cNvPicPr>
      </xdr:nvPicPr>
      <xdr:blipFill>
        <a:blip xmlns:r="http://schemas.openxmlformats.org/officeDocument/2006/relationships" r:embed="rId1"/>
        <a:stretch>
          <a:fillRect/>
        </a:stretch>
      </xdr:blipFill>
      <xdr:spPr>
        <a:xfrm>
          <a:off x="14230350" y="400050"/>
          <a:ext cx="3867150" cy="419100"/>
        </a:xfrm>
        <a:prstGeom prst="rect">
          <a:avLst/>
        </a:prstGeom>
      </xdr:spPr>
    </xdr:pic>
    <xdr:clientData/>
  </xdr:twoCellAnchor>
  <xdr:twoCellAnchor>
    <xdr:from>
      <xdr:col>8</xdr:col>
      <xdr:colOff>1504950</xdr:colOff>
      <xdr:row>0</xdr:row>
      <xdr:rowOff>190500</xdr:rowOff>
    </xdr:from>
    <xdr:to>
      <xdr:col>8</xdr:col>
      <xdr:colOff>2120900</xdr:colOff>
      <xdr:row>2</xdr:row>
      <xdr:rowOff>247650</xdr:rowOff>
    </xdr:to>
    <xdr:sp macro="" textlink="">
      <xdr:nvSpPr>
        <xdr:cNvPr id="2" name="Rectángulo 1">
          <a:extLst>
            <a:ext uri="{FF2B5EF4-FFF2-40B4-BE49-F238E27FC236}">
              <a16:creationId xmlns:a16="http://schemas.microsoft.com/office/drawing/2014/main" id="{30016391-059D-470B-B7BC-52AA2EF9020A}"/>
            </a:ext>
            <a:ext uri="{147F2762-F138-4A5C-976F-8EAC2B608ADB}">
              <a16:predDERef xmlns:a16="http://schemas.microsoft.com/office/drawing/2014/main" pred="{A66E08EC-E5BC-4E6A-B6AE-13C11B3B3DBD}"/>
            </a:ext>
          </a:extLst>
        </xdr:cNvPr>
        <xdr:cNvSpPr/>
      </xdr:nvSpPr>
      <xdr:spPr>
        <a:xfrm>
          <a:off x="13220700" y="190500"/>
          <a:ext cx="615950" cy="609600"/>
        </a:xfrm>
        <a:prstGeom prst="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100">
              <a:solidFill>
                <a:srgbClr val="FF0000"/>
              </a:solidFill>
              <a:latin typeface="+mn-lt"/>
              <a:ea typeface="+mn-lt"/>
              <a:cs typeface="+mn-lt"/>
            </a:rPr>
            <a:t>NS Logo</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20</xdr:col>
      <xdr:colOff>390525</xdr:colOff>
      <xdr:row>0</xdr:row>
      <xdr:rowOff>152400</xdr:rowOff>
    </xdr:from>
    <xdr:to>
      <xdr:col>25</xdr:col>
      <xdr:colOff>952500</xdr:colOff>
      <xdr:row>2</xdr:row>
      <xdr:rowOff>19050</xdr:rowOff>
    </xdr:to>
    <xdr:pic>
      <xdr:nvPicPr>
        <xdr:cNvPr id="2" name="Imagen 2">
          <a:extLst>
            <a:ext uri="{FF2B5EF4-FFF2-40B4-BE49-F238E27FC236}">
              <a16:creationId xmlns:a16="http://schemas.microsoft.com/office/drawing/2014/main" id="{5EA9F66A-CADB-4EB3-A7F7-8FAAAF6F6C58}"/>
            </a:ext>
            <a:ext uri="{147F2762-F138-4A5C-976F-8EAC2B608ADB}">
              <a16:predDERef xmlns:a16="http://schemas.microsoft.com/office/drawing/2014/main" pred="{0F87A904-4A37-4495-A786-8930BEEA2A16}"/>
            </a:ext>
          </a:extLst>
        </xdr:cNvPr>
        <xdr:cNvPicPr>
          <a:picLocks noChangeAspect="1"/>
        </xdr:cNvPicPr>
      </xdr:nvPicPr>
      <xdr:blipFill>
        <a:blip xmlns:r="http://schemas.openxmlformats.org/officeDocument/2006/relationships" r:embed="rId1"/>
        <a:stretch>
          <a:fillRect/>
        </a:stretch>
      </xdr:blipFill>
      <xdr:spPr>
        <a:xfrm>
          <a:off x="21307425" y="152400"/>
          <a:ext cx="3867150" cy="419100"/>
        </a:xfrm>
        <a:prstGeom prst="rect">
          <a:avLst/>
        </a:prstGeom>
      </xdr:spPr>
    </xdr:pic>
    <xdr:clientData/>
  </xdr:twoCellAnchor>
  <xdr:twoCellAnchor>
    <xdr:from>
      <xdr:col>18</xdr:col>
      <xdr:colOff>466725</xdr:colOff>
      <xdr:row>0</xdr:row>
      <xdr:rowOff>95250</xdr:rowOff>
    </xdr:from>
    <xdr:to>
      <xdr:col>19</xdr:col>
      <xdr:colOff>101600</xdr:colOff>
      <xdr:row>2</xdr:row>
      <xdr:rowOff>152400</xdr:rowOff>
    </xdr:to>
    <xdr:sp macro="" textlink="">
      <xdr:nvSpPr>
        <xdr:cNvPr id="3" name="Rectángulo 2">
          <a:extLst>
            <a:ext uri="{FF2B5EF4-FFF2-40B4-BE49-F238E27FC236}">
              <a16:creationId xmlns:a16="http://schemas.microsoft.com/office/drawing/2014/main" id="{2A142A0C-6CA3-471E-B4D2-095553AC971E}"/>
            </a:ext>
            <a:ext uri="{147F2762-F138-4A5C-976F-8EAC2B608ADB}">
              <a16:predDERef xmlns:a16="http://schemas.microsoft.com/office/drawing/2014/main" pred="{5EA9F66A-CADB-4EB3-A7F7-8FAAAF6F6C58}"/>
            </a:ext>
          </a:extLst>
        </xdr:cNvPr>
        <xdr:cNvSpPr/>
      </xdr:nvSpPr>
      <xdr:spPr>
        <a:xfrm>
          <a:off x="20221575" y="95250"/>
          <a:ext cx="615950" cy="609600"/>
        </a:xfrm>
        <a:prstGeom prst="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100">
              <a:solidFill>
                <a:srgbClr val="FF0000"/>
              </a:solidFill>
              <a:latin typeface="+mn-lt"/>
              <a:ea typeface="+mn-lt"/>
              <a:cs typeface="+mn-lt"/>
            </a:rPr>
            <a:t>NS Logo</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279DB-DF59-4E88-899E-D206C6D0DF29}">
  <sheetPr>
    <tabColor rgb="FFFAA0A6"/>
    <pageSetUpPr fitToPage="1"/>
  </sheetPr>
  <dimension ref="A1:P64"/>
  <sheetViews>
    <sheetView tabSelected="1" zoomScale="80" zoomScaleNormal="80" workbookViewId="0">
      <selection activeCell="X14" sqref="X14"/>
    </sheetView>
  </sheetViews>
  <sheetFormatPr defaultColWidth="11.5703125" defaultRowHeight="16.899999999999999"/>
  <cols>
    <col min="1" max="1" width="2.42578125" style="1" customWidth="1"/>
    <col min="2" max="5" width="11.5703125" style="1" customWidth="1"/>
    <col min="6" max="6" width="11.42578125" style="1" customWidth="1"/>
    <col min="7" max="7" width="1.28515625" style="1" customWidth="1"/>
    <col min="8" max="9" width="14.28515625" style="1" customWidth="1"/>
    <col min="10" max="10" width="1.42578125" style="1" customWidth="1"/>
    <col min="11" max="14" width="11.5703125" style="1" customWidth="1"/>
    <col min="15" max="15" width="11.42578125" style="1" customWidth="1"/>
    <col min="16" max="16" width="2.42578125" style="1" customWidth="1"/>
    <col min="17" max="16384" width="11.5703125" style="87"/>
  </cols>
  <sheetData>
    <row r="1" spans="1:16" ht="21.6" customHeight="1">
      <c r="E1" s="93"/>
      <c r="F1" s="87"/>
      <c r="G1" s="87"/>
      <c r="H1" s="87"/>
      <c r="I1" s="87"/>
      <c r="J1" s="87"/>
      <c r="K1" s="87"/>
      <c r="L1" s="2"/>
      <c r="M1" s="2"/>
    </row>
    <row r="2" spans="1:16" ht="21.6" customHeight="1">
      <c r="E2" s="93"/>
      <c r="F2" s="87"/>
      <c r="G2" s="87"/>
      <c r="H2" s="87"/>
      <c r="I2" s="87"/>
      <c r="J2" s="87"/>
      <c r="K2" s="87"/>
      <c r="L2" s="2"/>
      <c r="M2" s="2"/>
    </row>
    <row r="3" spans="1:16" ht="21.6" customHeight="1">
      <c r="E3" s="93"/>
      <c r="F3" s="87"/>
      <c r="G3" s="87"/>
      <c r="H3" s="87"/>
      <c r="I3" s="87"/>
      <c r="J3" s="87"/>
      <c r="K3" s="87"/>
      <c r="L3" s="2"/>
      <c r="M3" s="2"/>
    </row>
    <row r="4" spans="1:16" ht="21.6" customHeight="1">
      <c r="E4" s="93"/>
      <c r="F4" s="87"/>
      <c r="G4" s="87"/>
      <c r="H4" s="87"/>
      <c r="I4" s="87"/>
      <c r="J4" s="87"/>
      <c r="K4" s="87"/>
      <c r="L4" s="2"/>
      <c r="M4" s="2"/>
    </row>
    <row r="5" spans="1:16" ht="21.6" customHeight="1">
      <c r="E5"/>
      <c r="F5" s="87"/>
      <c r="G5" s="87"/>
      <c r="H5" s="87"/>
      <c r="I5" s="87"/>
      <c r="J5" s="87"/>
      <c r="K5" s="87"/>
      <c r="L5" s="2"/>
      <c r="M5" s="2"/>
    </row>
    <row r="6" spans="1:16" ht="21.6" customHeight="1">
      <c r="E6" s="93"/>
      <c r="F6" s="87"/>
      <c r="G6" s="87"/>
      <c r="H6" s="87"/>
      <c r="I6" s="87"/>
      <c r="J6" s="87"/>
      <c r="K6" s="87"/>
      <c r="L6" s="2"/>
      <c r="M6" s="2"/>
    </row>
    <row r="7" spans="1:16" ht="21.6" customHeight="1">
      <c r="E7" s="93"/>
      <c r="F7" s="87"/>
      <c r="G7" s="87"/>
      <c r="H7" s="87"/>
      <c r="I7" s="87"/>
      <c r="J7" s="87"/>
      <c r="K7" s="87"/>
      <c r="L7" s="2"/>
      <c r="M7" s="2"/>
    </row>
    <row r="8" spans="1:16" ht="50.45" customHeight="1">
      <c r="B8" s="177" t="s">
        <v>0</v>
      </c>
      <c r="C8" s="177"/>
      <c r="D8" s="177"/>
      <c r="E8" s="177"/>
      <c r="F8" s="177"/>
      <c r="G8" s="177"/>
      <c r="H8" s="177"/>
      <c r="I8" s="177"/>
      <c r="J8" s="177"/>
      <c r="K8" s="177"/>
      <c r="L8" s="177"/>
      <c r="M8" s="177"/>
      <c r="N8" s="177"/>
      <c r="O8" s="177"/>
    </row>
    <row r="9" spans="1:16" ht="50.45" customHeight="1">
      <c r="B9" s="185" t="s">
        <v>1</v>
      </c>
      <c r="C9" s="185"/>
      <c r="D9" s="185"/>
      <c r="E9" s="185"/>
      <c r="F9" s="185"/>
      <c r="G9" s="185"/>
      <c r="H9" s="185"/>
      <c r="I9" s="185"/>
      <c r="J9" s="185"/>
      <c r="K9" s="185"/>
      <c r="L9" s="185"/>
      <c r="M9" s="185"/>
      <c r="N9" s="185"/>
      <c r="O9" s="185"/>
    </row>
    <row r="10" spans="1:16" ht="21.6" customHeight="1">
      <c r="E10" s="93"/>
      <c r="F10" s="87"/>
      <c r="G10" s="87"/>
      <c r="H10" s="87"/>
      <c r="I10" s="87"/>
      <c r="J10" s="87"/>
      <c r="K10" s="87"/>
      <c r="L10" s="2"/>
      <c r="M10" s="2"/>
    </row>
    <row r="11" spans="1:16" ht="75.599999999999994" customHeight="1">
      <c r="B11" s="178" t="s">
        <v>2</v>
      </c>
      <c r="C11" s="178"/>
      <c r="D11" s="178"/>
      <c r="E11" s="178"/>
      <c r="F11" s="178"/>
      <c r="G11" s="178"/>
      <c r="H11" s="178"/>
      <c r="I11" s="178"/>
      <c r="J11" s="178"/>
      <c r="K11" s="178"/>
      <c r="L11" s="178"/>
      <c r="M11" s="178"/>
      <c r="N11" s="178"/>
      <c r="O11" s="178"/>
    </row>
    <row r="13" spans="1:16" s="137" customFormat="1" ht="21.6" customHeight="1">
      <c r="A13" s="136"/>
      <c r="B13" s="188" t="s">
        <v>3</v>
      </c>
      <c r="C13" s="188"/>
      <c r="D13" s="188"/>
      <c r="E13" s="188"/>
      <c r="F13" s="188"/>
      <c r="G13" s="188"/>
      <c r="H13" s="188"/>
      <c r="I13" s="188"/>
      <c r="J13" s="188"/>
      <c r="K13" s="188"/>
      <c r="L13" s="188"/>
      <c r="M13" s="188"/>
      <c r="N13" s="188"/>
      <c r="O13" s="188"/>
      <c r="P13" s="136"/>
    </row>
    <row r="14" spans="1:16" s="137" customFormat="1" ht="21.6" customHeight="1">
      <c r="A14" s="136"/>
      <c r="B14" s="136"/>
      <c r="C14" s="136"/>
      <c r="E14" s="180" t="s">
        <v>4</v>
      </c>
      <c r="F14" s="180"/>
      <c r="G14" s="136"/>
      <c r="H14" s="180" t="s">
        <v>5</v>
      </c>
      <c r="I14" s="180"/>
      <c r="J14" s="136"/>
      <c r="K14" s="180" t="s">
        <v>6</v>
      </c>
      <c r="L14" s="180"/>
      <c r="M14" s="136"/>
      <c r="N14" s="136"/>
      <c r="O14" s="136"/>
      <c r="P14" s="136"/>
    </row>
    <row r="15" spans="1:16" s="137" customFormat="1" ht="18">
      <c r="A15" s="136"/>
      <c r="E15" s="183" t="s">
        <v>7</v>
      </c>
      <c r="F15" s="183"/>
      <c r="H15" s="182" t="s">
        <v>8</v>
      </c>
      <c r="I15" s="182"/>
      <c r="K15" s="181">
        <v>45311</v>
      </c>
      <c r="L15" s="181"/>
      <c r="M15" s="151"/>
      <c r="N15" s="136"/>
      <c r="O15" s="136"/>
      <c r="P15" s="136"/>
    </row>
    <row r="16" spans="1:16" s="137" customFormat="1" ht="18">
      <c r="A16" s="136"/>
      <c r="E16" s="183" t="s">
        <v>9</v>
      </c>
      <c r="F16" s="183"/>
      <c r="H16" s="182" t="s">
        <v>10</v>
      </c>
      <c r="I16" s="182"/>
      <c r="K16" s="181">
        <v>45402</v>
      </c>
      <c r="L16" s="181"/>
      <c r="M16" s="151"/>
      <c r="N16" s="136"/>
      <c r="O16" s="136"/>
      <c r="P16" s="136"/>
    </row>
    <row r="17" spans="1:16" s="137" customFormat="1" ht="18">
      <c r="A17" s="136"/>
      <c r="E17" s="183" t="s">
        <v>11</v>
      </c>
      <c r="F17" s="183"/>
      <c r="H17" s="182" t="s">
        <v>12</v>
      </c>
      <c r="I17" s="182"/>
      <c r="K17" s="181">
        <v>45493</v>
      </c>
      <c r="L17" s="181"/>
      <c r="M17" s="151"/>
      <c r="N17" s="136"/>
      <c r="O17" s="136"/>
      <c r="P17" s="136"/>
    </row>
    <row r="18" spans="1:16" s="137" customFormat="1" ht="18">
      <c r="A18" s="136"/>
      <c r="E18" s="183" t="s">
        <v>13</v>
      </c>
      <c r="F18" s="183"/>
      <c r="H18" s="182" t="s">
        <v>14</v>
      </c>
      <c r="I18" s="182"/>
      <c r="K18" s="181">
        <v>45555</v>
      </c>
      <c r="L18" s="181"/>
      <c r="M18" s="151"/>
      <c r="N18" s="136"/>
      <c r="O18" s="136"/>
      <c r="P18" s="136"/>
    </row>
    <row r="19" spans="1:16" s="137" customFormat="1" ht="18">
      <c r="A19" s="136"/>
      <c r="E19" s="184" t="s">
        <v>15</v>
      </c>
      <c r="F19" s="184"/>
      <c r="H19" s="182" t="s">
        <v>16</v>
      </c>
      <c r="I19" s="182"/>
      <c r="K19" s="181">
        <v>45616</v>
      </c>
      <c r="L19" s="181"/>
      <c r="M19" s="151"/>
      <c r="N19" s="136"/>
      <c r="O19" s="136"/>
      <c r="P19" s="136"/>
    </row>
    <row r="21" spans="1:16" s="111" customFormat="1">
      <c r="A21" s="110"/>
      <c r="B21" s="110" t="s">
        <v>17</v>
      </c>
      <c r="C21" s="110"/>
      <c r="D21" s="110"/>
      <c r="E21" s="110"/>
      <c r="H21" s="110" t="s">
        <v>18</v>
      </c>
      <c r="I21" s="110"/>
      <c r="J21" s="110"/>
      <c r="K21" s="110"/>
      <c r="L21" s="110"/>
      <c r="M21" s="110"/>
      <c r="N21" s="110"/>
      <c r="O21" s="110"/>
      <c r="P21" s="110"/>
    </row>
    <row r="22" spans="1:16" s="111" customFormat="1" ht="33" customHeight="1">
      <c r="A22" s="110"/>
      <c r="B22" s="110"/>
      <c r="C22" s="110"/>
      <c r="D22" s="110"/>
      <c r="E22" s="110"/>
      <c r="H22" s="179" t="s">
        <v>19</v>
      </c>
      <c r="I22" s="179"/>
      <c r="J22" s="179"/>
      <c r="K22" s="179"/>
      <c r="L22" s="179"/>
      <c r="M22" s="179"/>
      <c r="N22" s="179"/>
      <c r="O22" s="179"/>
      <c r="P22" s="110"/>
    </row>
    <row r="23" spans="1:16" s="111" customFormat="1" ht="3.6" customHeight="1" thickBot="1">
      <c r="A23" s="110"/>
      <c r="B23" s="110"/>
      <c r="C23" s="110"/>
      <c r="D23" s="110"/>
      <c r="E23" s="110"/>
      <c r="H23" s="1"/>
      <c r="I23" s="110"/>
      <c r="J23" s="110"/>
      <c r="K23" s="110"/>
      <c r="L23" s="110"/>
      <c r="M23" s="110"/>
      <c r="N23" s="110"/>
      <c r="O23" s="110"/>
      <c r="P23" s="110"/>
    </row>
    <row r="24" spans="1:16" ht="17.45" thickBot="1">
      <c r="E24" s="1" t="s">
        <v>20</v>
      </c>
      <c r="F24" s="112" t="s">
        <v>21</v>
      </c>
      <c r="G24" s="87"/>
      <c r="H24" s="179" t="s">
        <v>22</v>
      </c>
      <c r="I24" s="179"/>
      <c r="J24" s="179"/>
      <c r="K24" s="179"/>
      <c r="L24" s="179"/>
      <c r="M24" s="179"/>
      <c r="N24" s="179"/>
      <c r="O24" s="179"/>
    </row>
    <row r="25" spans="1:16" ht="3.6" customHeight="1" thickBot="1">
      <c r="F25" s="113"/>
      <c r="G25" s="87"/>
    </row>
    <row r="26" spans="1:16" ht="17.45" thickBot="1">
      <c r="E26" s="1" t="s">
        <v>20</v>
      </c>
      <c r="F26" s="112" t="s">
        <v>23</v>
      </c>
      <c r="G26" s="87"/>
      <c r="H26" s="179" t="s">
        <v>24</v>
      </c>
      <c r="I26" s="179"/>
      <c r="J26" s="179"/>
      <c r="K26" s="179"/>
      <c r="L26" s="179"/>
      <c r="M26" s="179"/>
      <c r="N26" s="179"/>
      <c r="O26" s="179"/>
    </row>
    <row r="27" spans="1:16" ht="3.6" customHeight="1" thickBot="1">
      <c r="F27" s="113"/>
      <c r="G27" s="87"/>
    </row>
    <row r="28" spans="1:16" ht="33" customHeight="1" thickBot="1">
      <c r="E28" s="1" t="s">
        <v>20</v>
      </c>
      <c r="F28" s="112" t="s">
        <v>25</v>
      </c>
      <c r="G28" s="87"/>
      <c r="H28" s="179" t="s">
        <v>26</v>
      </c>
      <c r="I28" s="179"/>
      <c r="J28" s="179"/>
      <c r="K28" s="179"/>
      <c r="L28" s="179"/>
      <c r="M28" s="179"/>
      <c r="N28" s="179"/>
      <c r="O28" s="179"/>
    </row>
    <row r="29" spans="1:16" ht="3.6" customHeight="1" thickBot="1">
      <c r="F29" s="113"/>
      <c r="G29" s="87"/>
    </row>
    <row r="30" spans="1:16" ht="49.15" customHeight="1" thickBot="1">
      <c r="E30" s="1" t="s">
        <v>20</v>
      </c>
      <c r="F30" s="112" t="s">
        <v>27</v>
      </c>
      <c r="G30" s="87"/>
      <c r="H30" s="179" t="s">
        <v>28</v>
      </c>
      <c r="I30" s="179"/>
      <c r="J30" s="179"/>
      <c r="K30" s="179"/>
      <c r="L30" s="179"/>
      <c r="M30" s="179"/>
      <c r="N30" s="179"/>
      <c r="O30" s="179"/>
    </row>
    <row r="31" spans="1:16" ht="3.6" customHeight="1" thickBot="1">
      <c r="F31" s="113"/>
      <c r="G31" s="87"/>
    </row>
    <row r="32" spans="1:16" ht="49.15" customHeight="1" thickBot="1">
      <c r="E32" s="1" t="s">
        <v>20</v>
      </c>
      <c r="F32" s="112" t="s">
        <v>29</v>
      </c>
      <c r="G32" s="87"/>
      <c r="H32" s="179" t="s">
        <v>30</v>
      </c>
      <c r="I32" s="179"/>
      <c r="J32" s="179"/>
      <c r="K32" s="179"/>
      <c r="L32" s="179"/>
      <c r="M32" s="179"/>
      <c r="N32" s="179"/>
      <c r="O32" s="179"/>
    </row>
    <row r="33" spans="1:16" ht="3.6" customHeight="1" thickBot="1">
      <c r="F33" s="113"/>
      <c r="G33" s="87"/>
    </row>
    <row r="34" spans="1:16" ht="32.450000000000003" customHeight="1" thickBot="1">
      <c r="E34" s="1" t="s">
        <v>20</v>
      </c>
      <c r="F34" s="112" t="s">
        <v>31</v>
      </c>
      <c r="G34" s="87"/>
      <c r="H34" s="179" t="s">
        <v>32</v>
      </c>
      <c r="I34" s="179"/>
      <c r="J34" s="179"/>
      <c r="K34" s="179"/>
      <c r="L34" s="179"/>
      <c r="M34" s="179"/>
      <c r="N34" s="179"/>
      <c r="O34" s="179"/>
    </row>
    <row r="35" spans="1:16" ht="3.6" customHeight="1" thickBot="1">
      <c r="F35" s="113"/>
      <c r="G35" s="87"/>
    </row>
    <row r="36" spans="1:16" ht="33" customHeight="1" thickBot="1">
      <c r="E36" s="1" t="s">
        <v>20</v>
      </c>
      <c r="F36" s="112" t="s">
        <v>33</v>
      </c>
      <c r="G36" s="87"/>
      <c r="H36" s="179" t="s">
        <v>34</v>
      </c>
      <c r="I36" s="179"/>
      <c r="J36" s="179"/>
      <c r="K36" s="179"/>
      <c r="L36" s="179"/>
      <c r="M36" s="179"/>
      <c r="N36" s="179"/>
      <c r="O36" s="179"/>
    </row>
    <row r="37" spans="1:16" ht="3.6" customHeight="1" thickBot="1">
      <c r="F37" s="113"/>
      <c r="G37" s="87"/>
    </row>
    <row r="38" spans="1:16" ht="33" customHeight="1" thickBot="1">
      <c r="E38" s="1" t="s">
        <v>20</v>
      </c>
      <c r="F38" s="112" t="s">
        <v>35</v>
      </c>
      <c r="G38" s="87"/>
      <c r="H38" s="179" t="s">
        <v>36</v>
      </c>
      <c r="I38" s="179"/>
      <c r="J38" s="179"/>
      <c r="K38" s="179"/>
      <c r="L38" s="179"/>
      <c r="M38" s="179"/>
      <c r="N38" s="179"/>
      <c r="O38" s="179"/>
    </row>
    <row r="39" spans="1:16" ht="3.6" customHeight="1" thickBot="1">
      <c r="F39" s="113"/>
      <c r="G39" s="87"/>
    </row>
    <row r="40" spans="1:16" ht="33" customHeight="1" thickBot="1">
      <c r="E40" s="1" t="s">
        <v>20</v>
      </c>
      <c r="F40" s="112" t="s">
        <v>37</v>
      </c>
      <c r="G40" s="87"/>
      <c r="H40" s="179" t="s">
        <v>38</v>
      </c>
      <c r="I40" s="179"/>
      <c r="J40" s="179"/>
      <c r="K40" s="179"/>
      <c r="L40" s="179"/>
      <c r="M40" s="179"/>
      <c r="N40" s="179"/>
      <c r="O40" s="179"/>
    </row>
    <row r="41" spans="1:16" ht="3.6" customHeight="1" thickBot="1">
      <c r="F41" s="113"/>
      <c r="G41" s="87"/>
    </row>
    <row r="42" spans="1:16" ht="33" customHeight="1" thickBot="1">
      <c r="E42" s="1" t="s">
        <v>20</v>
      </c>
      <c r="F42" s="112" t="s">
        <v>39</v>
      </c>
      <c r="G42" s="87"/>
      <c r="H42" s="179" t="s">
        <v>38</v>
      </c>
      <c r="I42" s="179"/>
      <c r="J42" s="179"/>
      <c r="K42" s="179"/>
      <c r="L42" s="179"/>
      <c r="M42" s="179"/>
      <c r="N42" s="179"/>
      <c r="O42" s="179"/>
    </row>
    <row r="43" spans="1:16" ht="3.6" customHeight="1"/>
    <row r="45" spans="1:16" s="111" customFormat="1" ht="33" customHeight="1">
      <c r="A45" s="110"/>
      <c r="B45" s="110" t="s">
        <v>40</v>
      </c>
      <c r="C45" s="110"/>
      <c r="D45" s="110"/>
      <c r="E45" s="110"/>
      <c r="H45" s="186" t="s">
        <v>41</v>
      </c>
      <c r="I45" s="186"/>
      <c r="J45" s="186"/>
      <c r="K45" s="186"/>
      <c r="L45" s="186"/>
      <c r="M45" s="186"/>
      <c r="N45" s="186"/>
      <c r="O45" s="186"/>
      <c r="P45" s="110"/>
    </row>
    <row r="46" spans="1:16" s="111" customFormat="1" ht="18">
      <c r="A46" s="110"/>
      <c r="B46" s="110"/>
      <c r="C46" s="110"/>
      <c r="D46" s="110"/>
      <c r="E46" s="110"/>
      <c r="F46" s="114"/>
      <c r="H46" s="1" t="s">
        <v>42</v>
      </c>
      <c r="I46" s="110"/>
      <c r="J46" s="110"/>
      <c r="K46" s="110"/>
      <c r="L46" s="110"/>
      <c r="M46" s="110"/>
      <c r="N46" s="110"/>
      <c r="O46" s="110"/>
      <c r="P46" s="110"/>
    </row>
    <row r="47" spans="1:16" s="111" customFormat="1" ht="3.6" customHeight="1">
      <c r="A47" s="110"/>
      <c r="B47" s="110"/>
      <c r="C47" s="110"/>
      <c r="D47" s="110"/>
      <c r="E47" s="110"/>
      <c r="H47" s="1"/>
      <c r="I47" s="110"/>
      <c r="J47" s="110"/>
      <c r="K47" s="110"/>
      <c r="L47" s="110"/>
      <c r="M47" s="110"/>
      <c r="N47" s="110"/>
      <c r="O47" s="110"/>
      <c r="P47" s="110"/>
    </row>
    <row r="48" spans="1:16" ht="33" customHeight="1">
      <c r="E48" s="115"/>
      <c r="F48" s="113"/>
      <c r="G48" s="87"/>
      <c r="H48" s="187" t="s">
        <v>43</v>
      </c>
      <c r="I48" s="187"/>
      <c r="J48" s="187"/>
      <c r="K48" s="187"/>
      <c r="L48" s="187"/>
      <c r="M48" s="187"/>
      <c r="N48" s="187"/>
      <c r="O48" s="187"/>
    </row>
    <row r="49" spans="1:16" ht="3.6" customHeight="1" thickBot="1">
      <c r="F49" s="113"/>
      <c r="G49" s="87"/>
    </row>
    <row r="50" spans="1:16" ht="17.45" thickBot="1">
      <c r="E50" s="1" t="s">
        <v>44</v>
      </c>
      <c r="F50" s="112">
        <v>1</v>
      </c>
      <c r="G50" s="87"/>
      <c r="H50" s="179" t="s">
        <v>45</v>
      </c>
      <c r="I50" s="179"/>
      <c r="J50" s="179"/>
      <c r="K50" s="179"/>
      <c r="L50" s="179"/>
      <c r="M50" s="179"/>
      <c r="N50" s="179"/>
      <c r="O50" s="179"/>
    </row>
    <row r="51" spans="1:16" ht="3.6" customHeight="1" thickBot="1">
      <c r="F51" s="113"/>
      <c r="G51" s="87"/>
    </row>
    <row r="52" spans="1:16" ht="32.450000000000003" customHeight="1" thickBot="1">
      <c r="E52" s="1" t="s">
        <v>44</v>
      </c>
      <c r="F52" s="112">
        <v>2</v>
      </c>
      <c r="G52" s="87"/>
      <c r="H52" s="179" t="s">
        <v>46</v>
      </c>
      <c r="I52" s="179"/>
      <c r="J52" s="179"/>
      <c r="K52" s="179"/>
      <c r="L52" s="179"/>
      <c r="M52" s="179"/>
      <c r="N52" s="179"/>
      <c r="O52" s="179"/>
    </row>
    <row r="53" spans="1:16" ht="3.6" customHeight="1" thickBot="1">
      <c r="F53" s="113"/>
      <c r="G53" s="87"/>
    </row>
    <row r="54" spans="1:16" ht="17.45" thickBot="1">
      <c r="E54" s="1" t="s">
        <v>44</v>
      </c>
      <c r="F54" s="112">
        <v>3</v>
      </c>
      <c r="G54" s="87"/>
      <c r="H54" s="179" t="s">
        <v>47</v>
      </c>
      <c r="I54" s="179"/>
      <c r="J54" s="179"/>
      <c r="K54" s="179"/>
      <c r="L54" s="179"/>
      <c r="M54" s="179"/>
      <c r="N54" s="179"/>
      <c r="O54" s="179"/>
    </row>
    <row r="55" spans="1:16" ht="3.6" customHeight="1" thickBot="1">
      <c r="F55" s="113"/>
      <c r="G55" s="87"/>
    </row>
    <row r="56" spans="1:16" ht="17.45" thickBot="1">
      <c r="E56" s="1" t="s">
        <v>44</v>
      </c>
      <c r="F56" s="112">
        <v>4</v>
      </c>
      <c r="G56" s="87"/>
      <c r="H56" s="179" t="s">
        <v>48</v>
      </c>
      <c r="I56" s="179"/>
      <c r="J56" s="179"/>
      <c r="K56" s="179"/>
      <c r="L56" s="179"/>
      <c r="M56" s="179"/>
      <c r="N56" s="179"/>
      <c r="O56" s="179"/>
    </row>
    <row r="57" spans="1:16" ht="3.6" customHeight="1" thickBot="1">
      <c r="F57" s="113"/>
      <c r="G57" s="87"/>
    </row>
    <row r="58" spans="1:16" ht="32.450000000000003" customHeight="1" thickBot="1">
      <c r="E58" s="1" t="s">
        <v>44</v>
      </c>
      <c r="F58" s="112">
        <v>5</v>
      </c>
      <c r="G58" s="87"/>
      <c r="H58" s="179" t="s">
        <v>49</v>
      </c>
      <c r="I58" s="179"/>
      <c r="J58" s="179"/>
      <c r="K58" s="179"/>
      <c r="L58" s="179"/>
      <c r="M58" s="179"/>
      <c r="N58" s="179"/>
      <c r="O58" s="179"/>
    </row>
    <row r="59" spans="1:16" ht="3.6" customHeight="1" thickBot="1">
      <c r="F59" s="113"/>
      <c r="G59" s="87"/>
    </row>
    <row r="60" spans="1:16" ht="17.45" thickBot="1">
      <c r="E60" s="1" t="s">
        <v>44</v>
      </c>
      <c r="F60" s="112">
        <v>6</v>
      </c>
      <c r="G60" s="87"/>
      <c r="H60" s="179" t="s">
        <v>50</v>
      </c>
      <c r="I60" s="179"/>
      <c r="J60" s="179"/>
      <c r="K60" s="179"/>
      <c r="L60" s="179"/>
      <c r="M60" s="179"/>
      <c r="N60" s="179"/>
      <c r="O60" s="179"/>
    </row>
    <row r="61" spans="1:16" ht="3.6" customHeight="1">
      <c r="F61" s="113"/>
      <c r="G61" s="87"/>
    </row>
    <row r="63" spans="1:16" s="111" customFormat="1" ht="33" customHeight="1">
      <c r="A63" s="110"/>
      <c r="B63" s="110" t="s">
        <v>51</v>
      </c>
      <c r="C63" s="110"/>
      <c r="D63" s="110"/>
      <c r="E63" s="110"/>
      <c r="H63" s="186" t="s">
        <v>52</v>
      </c>
      <c r="I63" s="186"/>
      <c r="J63" s="186"/>
      <c r="K63" s="186"/>
      <c r="L63" s="186"/>
      <c r="M63" s="186"/>
      <c r="N63" s="186"/>
      <c r="O63" s="186"/>
      <c r="P63" s="110"/>
    </row>
    <row r="64" spans="1:16" s="111" customFormat="1" ht="18">
      <c r="A64" s="110"/>
      <c r="B64" s="110"/>
      <c r="C64" s="110"/>
      <c r="D64" s="110"/>
      <c r="E64" s="110"/>
      <c r="F64" s="114"/>
      <c r="H64" s="1" t="s">
        <v>42</v>
      </c>
      <c r="I64" s="110"/>
      <c r="J64" s="110"/>
      <c r="K64" s="110"/>
      <c r="L64" s="110"/>
      <c r="M64" s="110"/>
      <c r="N64" s="110"/>
      <c r="O64" s="110"/>
      <c r="P64" s="110"/>
    </row>
  </sheetData>
  <mergeCells count="42">
    <mergeCell ref="B13:O13"/>
    <mergeCell ref="H50:O50"/>
    <mergeCell ref="H52:O52"/>
    <mergeCell ref="H54:O54"/>
    <mergeCell ref="H56:O56"/>
    <mergeCell ref="H36:O36"/>
    <mergeCell ref="H38:O38"/>
    <mergeCell ref="H40:O40"/>
    <mergeCell ref="H42:O42"/>
    <mergeCell ref="H26:O26"/>
    <mergeCell ref="H28:O28"/>
    <mergeCell ref="H15:I15"/>
    <mergeCell ref="H16:I16"/>
    <mergeCell ref="H17:I17"/>
    <mergeCell ref="H18:I18"/>
    <mergeCell ref="H14:I14"/>
    <mergeCell ref="H30:O30"/>
    <mergeCell ref="H32:O32"/>
    <mergeCell ref="H34:O34"/>
    <mergeCell ref="K19:L19"/>
    <mergeCell ref="H63:O63"/>
    <mergeCell ref="H60:O60"/>
    <mergeCell ref="H48:O48"/>
    <mergeCell ref="H45:O45"/>
    <mergeCell ref="H22:O22"/>
    <mergeCell ref="H58:O58"/>
    <mergeCell ref="B8:O8"/>
    <mergeCell ref="B11:O11"/>
    <mergeCell ref="H24:O24"/>
    <mergeCell ref="K14:L14"/>
    <mergeCell ref="K15:L15"/>
    <mergeCell ref="K16:L16"/>
    <mergeCell ref="K17:L17"/>
    <mergeCell ref="K18:L18"/>
    <mergeCell ref="H19:I19"/>
    <mergeCell ref="E14:F14"/>
    <mergeCell ref="E15:F15"/>
    <mergeCell ref="E16:F16"/>
    <mergeCell ref="E17:F17"/>
    <mergeCell ref="E18:F18"/>
    <mergeCell ref="E19:F19"/>
    <mergeCell ref="B9:O9"/>
  </mergeCells>
  <printOptions horizontalCentered="1"/>
  <pageMargins left="0.25" right="0.25" top="0.75" bottom="0.75" header="0.3" footer="0.3"/>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41EA5-5E50-4E0E-BA09-757DCB1B1CC0}">
  <sheetPr>
    <pageSetUpPr fitToPage="1"/>
  </sheetPr>
  <dimension ref="A2:V47"/>
  <sheetViews>
    <sheetView zoomScale="70" zoomScaleNormal="70" zoomScaleSheetLayoutView="19" workbookViewId="0">
      <selection activeCell="L3" sqref="L3"/>
    </sheetView>
  </sheetViews>
  <sheetFormatPr defaultColWidth="11.5703125" defaultRowHeight="16.899999999999999"/>
  <cols>
    <col min="1" max="1" width="2.42578125" style="1" customWidth="1"/>
    <col min="2" max="2" width="47.85546875" style="1" customWidth="1"/>
    <col min="3" max="3" width="2.42578125" style="1" customWidth="1"/>
    <col min="4" max="4" width="9.140625" style="1" bestFit="1" customWidth="1"/>
    <col min="5" max="5" width="54.7109375" style="1" customWidth="1"/>
    <col min="6" max="6" width="2.42578125" style="1" customWidth="1"/>
    <col min="7" max="7" width="54.7109375" style="49" customWidth="1"/>
    <col min="8" max="8" width="2.42578125" style="1" customWidth="1"/>
    <col min="9" max="10" width="12" style="1" customWidth="1"/>
    <col min="11" max="11" width="1.28515625" style="1" customWidth="1"/>
    <col min="12" max="12" width="12" style="1" customWidth="1"/>
    <col min="13" max="13" width="2.42578125" style="1" customWidth="1"/>
    <col min="14" max="15" width="12" style="1" customWidth="1"/>
    <col min="16" max="16" width="1.28515625" style="1" customWidth="1"/>
    <col min="17" max="17" width="12" style="1" customWidth="1"/>
    <col min="18" max="18" width="2.42578125" style="1" customWidth="1"/>
    <col min="19" max="19" width="12" style="1" customWidth="1"/>
    <col min="20" max="20" width="1.28515625" style="1" customWidth="1"/>
    <col min="21" max="21" width="12" style="1" customWidth="1"/>
    <col min="22" max="22" width="2.7109375" style="1" customWidth="1"/>
    <col min="23" max="16384" width="11.5703125" style="35"/>
  </cols>
  <sheetData>
    <row r="2" spans="1:22" ht="27">
      <c r="B2" s="199" t="s">
        <v>53</v>
      </c>
      <c r="C2" s="199"/>
    </row>
    <row r="3" spans="1:22" ht="27">
      <c r="B3" s="92" t="s">
        <v>54</v>
      </c>
      <c r="C3" s="109"/>
      <c r="F3" s="109"/>
      <c r="H3" s="109"/>
      <c r="M3" s="109"/>
      <c r="R3" s="109"/>
    </row>
    <row r="6" spans="1:22" ht="17.45" thickBot="1">
      <c r="B6" s="35"/>
      <c r="C6" s="35"/>
      <c r="F6" s="35"/>
      <c r="H6" s="35"/>
      <c r="M6" s="35"/>
      <c r="R6" s="35"/>
    </row>
    <row r="7" spans="1:22" ht="17.45" thickBot="1">
      <c r="B7" s="197" t="s">
        <v>55</v>
      </c>
      <c r="D7" s="195" t="s">
        <v>56</v>
      </c>
      <c r="E7" s="196"/>
      <c r="G7" s="197" t="s">
        <v>57</v>
      </c>
      <c r="I7" s="192" t="s">
        <v>58</v>
      </c>
      <c r="J7" s="193"/>
      <c r="K7" s="193"/>
      <c r="L7" s="194"/>
      <c r="N7" s="192" t="s">
        <v>59</v>
      </c>
      <c r="O7" s="193"/>
      <c r="P7" s="193"/>
      <c r="Q7" s="194"/>
      <c r="S7" s="192" t="s">
        <v>60</v>
      </c>
      <c r="T7" s="193"/>
      <c r="U7" s="194"/>
    </row>
    <row r="8" spans="1:22" ht="17.45" thickBot="1">
      <c r="B8" s="198"/>
      <c r="D8" s="56" t="s">
        <v>61</v>
      </c>
      <c r="E8" s="57" t="s">
        <v>62</v>
      </c>
      <c r="G8" s="198"/>
      <c r="I8" s="68" t="s">
        <v>63</v>
      </c>
      <c r="J8" s="69" t="s">
        <v>64</v>
      </c>
      <c r="K8" s="2"/>
      <c r="L8" s="70" t="s">
        <v>65</v>
      </c>
      <c r="N8" s="68" t="s">
        <v>63</v>
      </c>
      <c r="O8" s="69" t="s">
        <v>64</v>
      </c>
      <c r="P8" s="2"/>
      <c r="Q8" s="70" t="s">
        <v>65</v>
      </c>
      <c r="S8" s="153" t="s">
        <v>63</v>
      </c>
      <c r="T8" s="2"/>
      <c r="U8" s="70" t="s">
        <v>65</v>
      </c>
      <c r="V8" s="58"/>
    </row>
    <row r="9" spans="1:22" s="37" customFormat="1" ht="48.6">
      <c r="A9" s="22"/>
      <c r="B9" s="200" t="s">
        <v>66</v>
      </c>
      <c r="C9" s="22"/>
      <c r="D9" s="18" t="s">
        <v>67</v>
      </c>
      <c r="E9" s="19" t="s">
        <v>68</v>
      </c>
      <c r="F9" s="22"/>
      <c r="G9" s="119" t="s">
        <v>69</v>
      </c>
      <c r="H9" s="22"/>
      <c r="I9" s="88"/>
      <c r="J9" s="71">
        <f>IFERROR(I9/$I$9,0)</f>
        <v>0</v>
      </c>
      <c r="K9" s="122"/>
      <c r="L9" s="73">
        <f>SUM(L10:L42)-L30-L34</f>
        <v>0</v>
      </c>
      <c r="M9" s="22"/>
      <c r="N9" s="88">
        <f>'2024 1Q'!K9+'2023 4Q'!K9+'2024 2Q'!K9+'2024 3Q'!K9+'2024 4Q FINAL'!K9</f>
        <v>0</v>
      </c>
      <c r="O9" s="71">
        <f>IFERROR(N9/$N$9,0)</f>
        <v>0</v>
      </c>
      <c r="P9" s="122"/>
      <c r="Q9" s="73">
        <f>SUM(Q10:Q42)-Q30</f>
        <v>0</v>
      </c>
      <c r="R9" s="22"/>
      <c r="S9" s="154">
        <f>IFERROR(N9/I9,0)</f>
        <v>0</v>
      </c>
      <c r="T9" s="123"/>
      <c r="U9" s="96">
        <f>IFERROR(Q9/L9,0)</f>
        <v>0</v>
      </c>
      <c r="V9" s="23"/>
    </row>
    <row r="10" spans="1:22" s="37" customFormat="1" ht="64.900000000000006">
      <c r="A10" s="22"/>
      <c r="B10" s="201"/>
      <c r="C10" s="22"/>
      <c r="D10" s="20" t="s">
        <v>70</v>
      </c>
      <c r="E10" s="21" t="s">
        <v>71</v>
      </c>
      <c r="F10" s="22"/>
      <c r="G10" s="120" t="s">
        <v>72</v>
      </c>
      <c r="H10" s="22"/>
      <c r="I10" s="126"/>
      <c r="J10" s="124">
        <f>IFERROR(I10/$I$9,0)</f>
        <v>0</v>
      </c>
      <c r="K10" s="122"/>
      <c r="L10" s="125"/>
      <c r="M10" s="22"/>
      <c r="N10" s="126">
        <f>'2024 1Q'!K10+'2023 4Q'!K10+'2024 2Q'!K10+'2024 3Q'!K10+'2024 4Q FINAL'!K10</f>
        <v>0</v>
      </c>
      <c r="O10" s="124">
        <f t="shared" ref="O10:O12" si="0">IFERROR(N10/$N$9,0)</f>
        <v>0</v>
      </c>
      <c r="P10" s="122"/>
      <c r="Q10" s="125"/>
      <c r="R10" s="22"/>
      <c r="S10" s="155">
        <f>IFERROR(N10/I10,0)</f>
        <v>0</v>
      </c>
      <c r="T10" s="123"/>
      <c r="U10" s="127"/>
      <c r="V10" s="23"/>
    </row>
    <row r="11" spans="1:22" s="37" customFormat="1" ht="48.6">
      <c r="A11" s="22"/>
      <c r="B11" s="201"/>
      <c r="C11" s="22"/>
      <c r="D11" s="20" t="s">
        <v>73</v>
      </c>
      <c r="E11" s="21" t="s">
        <v>74</v>
      </c>
      <c r="F11" s="22"/>
      <c r="G11" s="120" t="s">
        <v>75</v>
      </c>
      <c r="H11" s="22"/>
      <c r="I11" s="126"/>
      <c r="J11" s="124">
        <f>IFERROR(I11/$I$9,0)</f>
        <v>0</v>
      </c>
      <c r="K11" s="122"/>
      <c r="L11" s="125"/>
      <c r="M11" s="22"/>
      <c r="N11" s="126">
        <f>'2024 1Q'!K11+'2023 4Q'!K11+'2024 2Q'!K11+'2024 3Q'!K11+'2024 4Q FINAL'!K11</f>
        <v>0</v>
      </c>
      <c r="O11" s="124">
        <f t="shared" si="0"/>
        <v>0</v>
      </c>
      <c r="P11" s="122"/>
      <c r="Q11" s="125"/>
      <c r="R11" s="22"/>
      <c r="S11" s="155">
        <f>IFERROR(N11/I11,0)</f>
        <v>0</v>
      </c>
      <c r="T11" s="123"/>
      <c r="U11" s="127"/>
      <c r="V11" s="23"/>
    </row>
    <row r="12" spans="1:22" s="37" customFormat="1" ht="34.15" thickBot="1">
      <c r="A12" s="22"/>
      <c r="B12" s="202"/>
      <c r="C12" s="22"/>
      <c r="D12" s="25" t="s">
        <v>76</v>
      </c>
      <c r="E12" s="26" t="s">
        <v>77</v>
      </c>
      <c r="F12" s="22"/>
      <c r="G12" s="121" t="s">
        <v>78</v>
      </c>
      <c r="H12" s="22"/>
      <c r="I12" s="128">
        <f>I29+I31+I32+I33+I35+I36</f>
        <v>0</v>
      </c>
      <c r="J12" s="129">
        <f>IFERROR(I12/$I$9,0)</f>
        <v>0</v>
      </c>
      <c r="K12" s="122"/>
      <c r="L12" s="130"/>
      <c r="M12" s="22"/>
      <c r="N12" s="128">
        <f>'2024 1Q'!K12+'2023 4Q'!K12+'2024 2Q'!K12+'2024 3Q'!K12+'2024 4Q FINAL'!K12</f>
        <v>0</v>
      </c>
      <c r="O12" s="129">
        <f t="shared" si="0"/>
        <v>0</v>
      </c>
      <c r="P12" s="122"/>
      <c r="Q12" s="130"/>
      <c r="R12" s="22"/>
      <c r="S12" s="156">
        <f>IFERROR(N12/I12,0)</f>
        <v>0</v>
      </c>
      <c r="T12" s="123"/>
      <c r="U12" s="131"/>
      <c r="V12" s="23"/>
    </row>
    <row r="13" spans="1:22" ht="17.45" thickBot="1">
      <c r="G13" s="1"/>
      <c r="S13" s="99"/>
      <c r="T13" s="99"/>
      <c r="U13" s="99"/>
    </row>
    <row r="14" spans="1:22" ht="67.150000000000006">
      <c r="B14" s="189" t="s">
        <v>79</v>
      </c>
      <c r="D14" s="5" t="s">
        <v>80</v>
      </c>
      <c r="E14" s="6" t="s">
        <v>81</v>
      </c>
      <c r="G14" s="7" t="s">
        <v>82</v>
      </c>
      <c r="I14" s="36"/>
      <c r="J14" s="77"/>
      <c r="K14" s="72"/>
      <c r="L14" s="89"/>
      <c r="N14" s="36">
        <f>'2024 1Q'!K14+'2023 4Q'!K14+'2024 2Q'!K14+'2024 3Q'!K14+'2024 4Q FINAL'!K14</f>
        <v>0</v>
      </c>
      <c r="O14" s="77"/>
      <c r="P14" s="72"/>
      <c r="Q14" s="89">
        <f>'2024 1Q'!N14+'2023 4Q'!N14+'2024 2Q'!N14+'2024 3Q'!N14+'2024 4Q FINAL'!N14</f>
        <v>0</v>
      </c>
      <c r="S14" s="100">
        <f>IFERROR(N14/I14,0)</f>
        <v>0</v>
      </c>
      <c r="T14" s="95"/>
      <c r="U14" s="100">
        <f>IFERROR(Q14/L14,0)</f>
        <v>0</v>
      </c>
      <c r="V14" s="2"/>
    </row>
    <row r="15" spans="1:22" ht="64.900000000000006">
      <c r="B15" s="190"/>
      <c r="D15" s="8" t="s">
        <v>83</v>
      </c>
      <c r="E15" s="9" t="s">
        <v>84</v>
      </c>
      <c r="G15" s="3" t="s">
        <v>82</v>
      </c>
      <c r="I15" s="38"/>
      <c r="J15" s="78"/>
      <c r="K15" s="72"/>
      <c r="L15" s="75"/>
      <c r="N15" s="38">
        <f>'2024 1Q'!K15+'2023 4Q'!K15+'2024 2Q'!K15+'2024 3Q'!K15+'2024 4Q FINAL'!K15</f>
        <v>0</v>
      </c>
      <c r="O15" s="78"/>
      <c r="P15" s="72"/>
      <c r="Q15" s="75"/>
      <c r="S15" s="42">
        <f>IFERROR(N15/I15,0)</f>
        <v>0</v>
      </c>
      <c r="T15" s="95"/>
      <c r="U15" s="97"/>
      <c r="V15" s="2"/>
    </row>
    <row r="16" spans="1:22" ht="49.15" thickBot="1">
      <c r="B16" s="191"/>
      <c r="D16" s="10" t="s">
        <v>85</v>
      </c>
      <c r="E16" s="11" t="s">
        <v>86</v>
      </c>
      <c r="G16" s="12" t="s">
        <v>87</v>
      </c>
      <c r="I16" s="51"/>
      <c r="J16" s="79"/>
      <c r="K16" s="72"/>
      <c r="L16" s="90"/>
      <c r="N16" s="51">
        <f>'2024 1Q'!K16+'2023 4Q'!K16+'2024 2Q'!K16+'2024 3Q'!K16+'2024 4Q FINAL'!K16</f>
        <v>0</v>
      </c>
      <c r="O16" s="79"/>
      <c r="P16" s="72"/>
      <c r="Q16" s="90">
        <f>'2024 1Q'!N16+'2023 4Q'!N16+'2024 2Q'!N16+'2024 3Q'!N16+'2024 4Q FINAL'!N16</f>
        <v>0</v>
      </c>
      <c r="S16" s="101">
        <f>IFERROR(N16/I16,0)</f>
        <v>0</v>
      </c>
      <c r="T16" s="95"/>
      <c r="U16" s="101">
        <f>IFERROR(Q16/L16,0)</f>
        <v>0</v>
      </c>
      <c r="V16" s="2"/>
    </row>
    <row r="17" spans="2:22" ht="17.45" thickBot="1">
      <c r="G17" s="1"/>
      <c r="S17" s="99"/>
      <c r="T17" s="99"/>
      <c r="U17" s="99"/>
    </row>
    <row r="18" spans="2:22" ht="50.45">
      <c r="B18" s="189" t="s">
        <v>88</v>
      </c>
      <c r="D18" s="5" t="s">
        <v>89</v>
      </c>
      <c r="E18" s="6" t="s">
        <v>90</v>
      </c>
      <c r="G18" s="7" t="s">
        <v>91</v>
      </c>
      <c r="I18" s="36"/>
      <c r="J18" s="77"/>
      <c r="K18" s="72"/>
      <c r="L18" s="80"/>
      <c r="N18" s="36">
        <f>'2024 1Q'!K18+'2023 4Q'!K18+'2024 2Q'!K18+'2024 3Q'!K18+'2024 4Q FINAL'!K18</f>
        <v>0</v>
      </c>
      <c r="O18" s="77"/>
      <c r="P18" s="72"/>
      <c r="Q18" s="80"/>
      <c r="S18" s="100">
        <f>IFERROR(N18/I18,0)</f>
        <v>0</v>
      </c>
      <c r="T18" s="95"/>
      <c r="U18" s="102"/>
      <c r="V18" s="2"/>
    </row>
    <row r="19" spans="2:22" ht="50.45">
      <c r="B19" s="190"/>
      <c r="D19" s="8" t="s">
        <v>92</v>
      </c>
      <c r="E19" s="9" t="s">
        <v>93</v>
      </c>
      <c r="G19" s="3" t="s">
        <v>94</v>
      </c>
      <c r="I19" s="38"/>
      <c r="J19" s="78"/>
      <c r="K19" s="72"/>
      <c r="L19" s="75"/>
      <c r="N19" s="38">
        <f>'2024 1Q'!K19+'2023 4Q'!K19+'2024 2Q'!K19+'2024 3Q'!K19+'2024 4Q FINAL'!K19</f>
        <v>0</v>
      </c>
      <c r="O19" s="78"/>
      <c r="P19" s="72"/>
      <c r="Q19" s="75"/>
      <c r="S19" s="42">
        <f>IFERROR(N19/I19,0)</f>
        <v>0</v>
      </c>
      <c r="T19" s="95"/>
      <c r="U19" s="97"/>
      <c r="V19" s="2"/>
    </row>
    <row r="20" spans="2:22" ht="32.450000000000003">
      <c r="B20" s="190"/>
      <c r="D20" s="13" t="s">
        <v>95</v>
      </c>
      <c r="E20" s="14" t="s">
        <v>96</v>
      </c>
      <c r="G20" s="4" t="s">
        <v>97</v>
      </c>
      <c r="I20" s="38"/>
      <c r="J20" s="78"/>
      <c r="K20" s="72"/>
      <c r="L20" s="75"/>
      <c r="N20" s="38">
        <f>'2024 1Q'!K20+'2023 4Q'!K20+'2024 2Q'!K20+'2024 3Q'!K20+'2024 4Q FINAL'!K20</f>
        <v>0</v>
      </c>
      <c r="O20" s="78"/>
      <c r="P20" s="72"/>
      <c r="Q20" s="75"/>
      <c r="S20" s="42">
        <f>IFERROR(N20/I20,0)</f>
        <v>0</v>
      </c>
      <c r="T20" s="95"/>
      <c r="U20" s="97"/>
      <c r="V20" s="2"/>
    </row>
    <row r="21" spans="2:22" ht="18.600000000000001" thickBot="1">
      <c r="B21" s="191"/>
      <c r="D21" s="10" t="s">
        <v>98</v>
      </c>
      <c r="E21" s="11" t="s">
        <v>99</v>
      </c>
      <c r="G21" s="12" t="s">
        <v>100</v>
      </c>
      <c r="I21" s="51"/>
      <c r="J21" s="79"/>
      <c r="K21" s="72"/>
      <c r="L21" s="81"/>
      <c r="N21" s="51">
        <f>'2024 1Q'!K21+'2023 4Q'!K21+'2024 2Q'!K21+'2024 3Q'!K21+'2024 4Q FINAL'!K21</f>
        <v>0</v>
      </c>
      <c r="O21" s="79"/>
      <c r="P21" s="72"/>
      <c r="Q21" s="81"/>
      <c r="S21" s="101">
        <f>IFERROR(N21/I21,0)</f>
        <v>0</v>
      </c>
      <c r="T21" s="95"/>
      <c r="U21" s="98"/>
      <c r="V21" s="2"/>
    </row>
    <row r="22" spans="2:22" ht="17.45" thickBot="1">
      <c r="G22" s="1"/>
      <c r="J22" s="2"/>
      <c r="K22" s="2"/>
      <c r="L22" s="2"/>
      <c r="N22" s="2"/>
      <c r="O22" s="2"/>
      <c r="P22" s="2"/>
      <c r="Q22" s="2"/>
      <c r="S22" s="103"/>
      <c r="T22" s="103"/>
      <c r="U22" s="103"/>
    </row>
    <row r="23" spans="2:22" ht="33.6">
      <c r="B23" s="189" t="s">
        <v>101</v>
      </c>
      <c r="D23" s="5" t="s">
        <v>102</v>
      </c>
      <c r="E23" s="6" t="s">
        <v>103</v>
      </c>
      <c r="G23" s="7" t="s">
        <v>104</v>
      </c>
      <c r="I23" s="36">
        <f>IFERROR(J23*$I$9,0)</f>
        <v>0</v>
      </c>
      <c r="J23" s="94">
        <v>0.9</v>
      </c>
      <c r="K23" s="72"/>
      <c r="L23" s="89"/>
      <c r="N23" s="36">
        <f>'2024 1Q'!K23+'2023 4Q'!K23+'2024 2Q'!K23+'2024 3Q'!K23+'2024 4Q FINAL'!K23</f>
        <v>0</v>
      </c>
      <c r="O23" s="94">
        <f t="shared" ref="O23:O36" si="1">IFERROR(N23/$N$9,0)</f>
        <v>0</v>
      </c>
      <c r="P23" s="72"/>
      <c r="Q23" s="89">
        <f>'2024 1Q'!N23+'2023 4Q'!N23+'2024 2Q'!N23+'2024 3Q'!N23+'2024 4Q FINAL'!N23</f>
        <v>0</v>
      </c>
      <c r="S23" s="100">
        <f t="shared" ref="S23:S36" si="2">IFERROR(N23/I23,0)</f>
        <v>0</v>
      </c>
      <c r="T23" s="95"/>
      <c r="U23" s="100">
        <f>IFERROR(Q23/L23,0)</f>
        <v>0</v>
      </c>
      <c r="V23" s="2"/>
    </row>
    <row r="24" spans="2:22" ht="48.6">
      <c r="B24" s="190"/>
      <c r="D24" s="8" t="s">
        <v>105</v>
      </c>
      <c r="E24" s="15" t="s">
        <v>106</v>
      </c>
      <c r="G24" s="3" t="s">
        <v>107</v>
      </c>
      <c r="I24" s="38"/>
      <c r="J24" s="74">
        <f>IFERROR(I24/$I$9,0)</f>
        <v>0</v>
      </c>
      <c r="K24" s="72"/>
      <c r="L24" s="45"/>
      <c r="N24" s="38">
        <f>'2024 1Q'!K24+'2023 4Q'!K24+'2024 2Q'!K24+'2024 3Q'!K24+'2024 4Q FINAL'!K24</f>
        <v>0</v>
      </c>
      <c r="O24" s="74">
        <f t="shared" si="1"/>
        <v>0</v>
      </c>
      <c r="P24" s="72"/>
      <c r="Q24" s="45">
        <f>'2024 1Q'!N24+'2023 4Q'!N24+'2024 2Q'!N24+'2024 3Q'!N24+'2024 4Q FINAL'!N24</f>
        <v>0</v>
      </c>
      <c r="S24" s="42">
        <f t="shared" si="2"/>
        <v>0</v>
      </c>
      <c r="T24" s="95"/>
      <c r="U24" s="42">
        <f>IFERROR(Q24/L24,0)</f>
        <v>0</v>
      </c>
      <c r="V24" s="2"/>
    </row>
    <row r="25" spans="2:22" ht="81">
      <c r="B25" s="190"/>
      <c r="D25" s="8" t="s">
        <v>108</v>
      </c>
      <c r="E25" s="15" t="s">
        <v>109</v>
      </c>
      <c r="G25" s="3" t="s">
        <v>110</v>
      </c>
      <c r="I25" s="82">
        <f t="shared" ref="I25" si="3">IFERROR(J25*$I$9,0)</f>
        <v>0</v>
      </c>
      <c r="J25" s="74">
        <v>0.9</v>
      </c>
      <c r="K25" s="72"/>
      <c r="L25" s="45"/>
      <c r="N25" s="82">
        <f>'2024 1Q'!K25+'2023 4Q'!K25+'2024 2Q'!K25+'2024 3Q'!K25+'2024 4Q FINAL'!K25</f>
        <v>0</v>
      </c>
      <c r="O25" s="74">
        <f t="shared" si="1"/>
        <v>0</v>
      </c>
      <c r="P25" s="72"/>
      <c r="Q25" s="45">
        <f>'2024 1Q'!N25+'2023 4Q'!N25+'2024 2Q'!N25+'2024 3Q'!N25+'2024 4Q FINAL'!N25</f>
        <v>0</v>
      </c>
      <c r="S25" s="157">
        <f t="shared" si="2"/>
        <v>0</v>
      </c>
      <c r="T25" s="95"/>
      <c r="U25" s="42">
        <f>IFERROR(Q25/L25,0)</f>
        <v>0</v>
      </c>
      <c r="V25" s="2"/>
    </row>
    <row r="26" spans="2:22" ht="67.150000000000006">
      <c r="B26" s="190"/>
      <c r="D26" s="8" t="s">
        <v>111</v>
      </c>
      <c r="E26" s="15" t="s">
        <v>112</v>
      </c>
      <c r="G26" s="3" t="s">
        <v>113</v>
      </c>
      <c r="I26" s="82">
        <f>I25*J26</f>
        <v>0</v>
      </c>
      <c r="J26" s="74">
        <v>0.9</v>
      </c>
      <c r="K26" s="72"/>
      <c r="L26" s="75"/>
      <c r="N26" s="82">
        <f>'2024 1Q'!K26+'2023 4Q'!K26+'2024 2Q'!K26+'2024 3Q'!K26+'2024 4Q FINAL'!K26</f>
        <v>0</v>
      </c>
      <c r="O26" s="74">
        <f t="shared" si="1"/>
        <v>0</v>
      </c>
      <c r="P26" s="72"/>
      <c r="Q26" s="75"/>
      <c r="S26" s="157">
        <f t="shared" si="2"/>
        <v>0</v>
      </c>
      <c r="T26" s="95"/>
      <c r="U26" s="97"/>
      <c r="V26" s="2"/>
    </row>
    <row r="27" spans="2:22" ht="64.900000000000006">
      <c r="B27" s="190"/>
      <c r="D27" s="8" t="s">
        <v>114</v>
      </c>
      <c r="E27" s="14" t="s">
        <v>115</v>
      </c>
      <c r="G27" s="4" t="s">
        <v>116</v>
      </c>
      <c r="I27" s="38"/>
      <c r="J27" s="74">
        <f>IFERROR(I27/$I$9,0)</f>
        <v>0</v>
      </c>
      <c r="K27" s="72"/>
      <c r="L27" s="76"/>
      <c r="N27" s="38">
        <f>'2024 1Q'!K27+'2023 4Q'!K27+'2024 2Q'!K27+'2024 3Q'!K27+'2024 4Q FINAL'!K27</f>
        <v>0</v>
      </c>
      <c r="O27" s="74">
        <f t="shared" si="1"/>
        <v>0</v>
      </c>
      <c r="P27" s="72"/>
      <c r="Q27" s="76"/>
      <c r="S27" s="42">
        <f t="shared" si="2"/>
        <v>0</v>
      </c>
      <c r="T27" s="95"/>
      <c r="U27" s="104"/>
      <c r="V27" s="2"/>
    </row>
    <row r="28" spans="2:22" ht="33.6">
      <c r="B28" s="190"/>
      <c r="D28" s="59" t="s">
        <v>117</v>
      </c>
      <c r="E28" s="15" t="s">
        <v>118</v>
      </c>
      <c r="G28" s="3" t="s">
        <v>119</v>
      </c>
      <c r="I28" s="82">
        <f>IFERROR(J28*$I$9,0)</f>
        <v>0</v>
      </c>
      <c r="J28" s="74">
        <v>0.9</v>
      </c>
      <c r="K28" s="72"/>
      <c r="L28" s="45"/>
      <c r="N28" s="82">
        <f>'2024 1Q'!K28+'2023 4Q'!K28+'2024 2Q'!K28+'2024 3Q'!K28+'2024 4Q FINAL'!K28</f>
        <v>0</v>
      </c>
      <c r="O28" s="74">
        <f t="shared" si="1"/>
        <v>0</v>
      </c>
      <c r="P28" s="72"/>
      <c r="Q28" s="45">
        <f>'2024 1Q'!N28+'2023 4Q'!N28+'2024 2Q'!N28+'2024 3Q'!N28+'2024 4Q FINAL'!N28</f>
        <v>0</v>
      </c>
      <c r="S28" s="157">
        <f t="shared" si="2"/>
        <v>0</v>
      </c>
      <c r="T28" s="95"/>
      <c r="U28" s="42">
        <f t="shared" ref="U28:U40" si="4">IFERROR(Q28/L28,0)</f>
        <v>0</v>
      </c>
      <c r="V28" s="2"/>
    </row>
    <row r="29" spans="2:22" ht="64.900000000000006">
      <c r="B29" s="190"/>
      <c r="D29" s="8" t="s">
        <v>120</v>
      </c>
      <c r="E29" s="9" t="s">
        <v>121</v>
      </c>
      <c r="G29" s="17" t="s">
        <v>122</v>
      </c>
      <c r="I29" s="82">
        <f>IFERROR(J29*$I$9,0)</f>
        <v>0</v>
      </c>
      <c r="J29" s="74">
        <v>0.35</v>
      </c>
      <c r="K29" s="72"/>
      <c r="L29" s="45"/>
      <c r="N29" s="82">
        <f>'2024 1Q'!K29+'2023 4Q'!K29+'2024 2Q'!K29+'2024 3Q'!K29+'2024 4Q FINAL'!K29</f>
        <v>0</v>
      </c>
      <c r="O29" s="74">
        <f t="shared" si="1"/>
        <v>0</v>
      </c>
      <c r="P29" s="72"/>
      <c r="Q29" s="45">
        <f>'2024 1Q'!N29+'2023 4Q'!N29+'2024 2Q'!N29+'2024 3Q'!N29+'2024 4Q FINAL'!N29</f>
        <v>0</v>
      </c>
      <c r="S29" s="157">
        <f t="shared" si="2"/>
        <v>0</v>
      </c>
      <c r="T29" s="95"/>
      <c r="U29" s="42">
        <f t="shared" si="4"/>
        <v>0</v>
      </c>
      <c r="V29" s="2"/>
    </row>
    <row r="30" spans="2:22" ht="48.6">
      <c r="B30" s="190"/>
      <c r="D30" s="8" t="s">
        <v>123</v>
      </c>
      <c r="E30" s="9" t="s">
        <v>124</v>
      </c>
      <c r="G30" s="17" t="s">
        <v>125</v>
      </c>
      <c r="I30" s="38"/>
      <c r="J30" s="74">
        <f>IFERROR(I30/$I$9,0)</f>
        <v>0</v>
      </c>
      <c r="K30" s="72"/>
      <c r="L30" s="83">
        <f>IFERROR((L29*I30)/I29,0)</f>
        <v>0</v>
      </c>
      <c r="N30" s="38">
        <f>'2024 1Q'!K30+'2023 4Q'!K30+'2024 2Q'!K30+'2024 3Q'!K30+'2024 4Q FINAL'!K30</f>
        <v>0</v>
      </c>
      <c r="O30" s="74">
        <f t="shared" si="1"/>
        <v>0</v>
      </c>
      <c r="P30" s="72"/>
      <c r="Q30" s="83">
        <f>IFERROR((Q29*N30)/N29,0)</f>
        <v>0</v>
      </c>
      <c r="S30" s="42">
        <f t="shared" si="2"/>
        <v>0</v>
      </c>
      <c r="T30" s="95"/>
      <c r="U30" s="105">
        <f t="shared" si="4"/>
        <v>0</v>
      </c>
      <c r="V30" s="2"/>
    </row>
    <row r="31" spans="2:22" ht="64.900000000000006">
      <c r="B31" s="190"/>
      <c r="D31" s="8" t="s">
        <v>126</v>
      </c>
      <c r="E31" s="9" t="s">
        <v>127</v>
      </c>
      <c r="G31" s="17" t="s">
        <v>122</v>
      </c>
      <c r="I31" s="82">
        <f t="shared" ref="I31:I32" si="5">IFERROR(J31*$I$9,0)</f>
        <v>0</v>
      </c>
      <c r="J31" s="74">
        <v>0.35</v>
      </c>
      <c r="K31" s="72"/>
      <c r="L31" s="45"/>
      <c r="N31" s="82">
        <f>'2024 1Q'!K31+'2023 4Q'!K31+'2024 2Q'!K31+'2024 3Q'!K31+'2024 4Q FINAL'!K31</f>
        <v>0</v>
      </c>
      <c r="O31" s="74">
        <f t="shared" si="1"/>
        <v>0</v>
      </c>
      <c r="P31" s="72"/>
      <c r="Q31" s="45">
        <f>'2024 1Q'!N31+'2023 4Q'!N31+'2024 2Q'!N31+'2024 3Q'!N31+'2024 4Q FINAL'!N31</f>
        <v>0</v>
      </c>
      <c r="S31" s="157">
        <f t="shared" si="2"/>
        <v>0</v>
      </c>
      <c r="T31" s="95"/>
      <c r="U31" s="42">
        <f t="shared" si="4"/>
        <v>0</v>
      </c>
      <c r="V31" s="2"/>
    </row>
    <row r="32" spans="2:22" ht="64.900000000000006">
      <c r="B32" s="190"/>
      <c r="D32" s="8" t="s">
        <v>128</v>
      </c>
      <c r="E32" s="9" t="s">
        <v>129</v>
      </c>
      <c r="G32" s="17" t="s">
        <v>130</v>
      </c>
      <c r="I32" s="82">
        <f t="shared" si="5"/>
        <v>0</v>
      </c>
      <c r="J32" s="74">
        <v>0.35</v>
      </c>
      <c r="K32" s="72"/>
      <c r="L32" s="45"/>
      <c r="N32" s="82">
        <f>'2024 1Q'!K32+'2023 4Q'!K32+'2024 2Q'!K32+'2024 3Q'!K32+'2024 4Q FINAL'!K32</f>
        <v>0</v>
      </c>
      <c r="O32" s="74">
        <f t="shared" si="1"/>
        <v>0</v>
      </c>
      <c r="P32" s="72"/>
      <c r="Q32" s="45">
        <f>'2024 1Q'!N32+'2023 4Q'!N32+'2024 2Q'!N32+'2024 3Q'!N32+'2024 4Q FINAL'!N32</f>
        <v>0</v>
      </c>
      <c r="S32" s="157">
        <f t="shared" si="2"/>
        <v>0</v>
      </c>
      <c r="T32" s="95"/>
      <c r="U32" s="42">
        <f t="shared" si="4"/>
        <v>0</v>
      </c>
      <c r="V32" s="2"/>
    </row>
    <row r="33" spans="2:22" ht="64.900000000000006">
      <c r="B33" s="190"/>
      <c r="D33" s="8" t="s">
        <v>131</v>
      </c>
      <c r="E33" s="9" t="s">
        <v>132</v>
      </c>
      <c r="G33" s="17" t="s">
        <v>130</v>
      </c>
      <c r="I33" s="82"/>
      <c r="J33" s="74">
        <v>0.4</v>
      </c>
      <c r="K33" s="72"/>
      <c r="L33" s="45"/>
      <c r="N33" s="82">
        <f>'2024 1Q'!K33+'2023 4Q'!K33+'2024 2Q'!K33+'2024 3Q'!K33+'2024 4Q FINAL'!K33</f>
        <v>0</v>
      </c>
      <c r="O33" s="74">
        <f t="shared" si="1"/>
        <v>0</v>
      </c>
      <c r="P33" s="72"/>
      <c r="Q33" s="45">
        <f>'2024 1Q'!N33+'2023 4Q'!N33+'2024 2Q'!N33+'2024 3Q'!N33+'2024 4Q FINAL'!N33</f>
        <v>0</v>
      </c>
      <c r="S33" s="157">
        <f t="shared" si="2"/>
        <v>0</v>
      </c>
      <c r="T33" s="95"/>
      <c r="U33" s="42">
        <f t="shared" si="4"/>
        <v>0</v>
      </c>
      <c r="V33" s="2"/>
    </row>
    <row r="34" spans="2:22" ht="81">
      <c r="B34" s="190"/>
      <c r="D34" s="8" t="s">
        <v>133</v>
      </c>
      <c r="E34" s="9" t="s">
        <v>134</v>
      </c>
      <c r="G34" s="17" t="s">
        <v>135</v>
      </c>
      <c r="I34" s="38"/>
      <c r="J34" s="74">
        <f>IFERROR(I34/$I$9,0)</f>
        <v>0</v>
      </c>
      <c r="K34" s="72"/>
      <c r="L34" s="45">
        <f>IFERROR((I34*L33)/I33,0)</f>
        <v>0</v>
      </c>
      <c r="N34" s="38">
        <f>'2024 1Q'!K34+'2023 4Q'!K34+'2024 2Q'!K34+'2024 3Q'!K34+'2024 4Q FINAL'!K34</f>
        <v>0</v>
      </c>
      <c r="O34" s="74">
        <f t="shared" si="1"/>
        <v>0</v>
      </c>
      <c r="P34" s="72"/>
      <c r="Q34" s="45">
        <f>'2024 1Q'!N34+'2023 4Q'!N34+'2024 2Q'!N34+'2024 3Q'!N34+'2024 4Q FINAL'!N34</f>
        <v>0</v>
      </c>
      <c r="S34" s="42">
        <f t="shared" si="2"/>
        <v>0</v>
      </c>
      <c r="T34" s="95"/>
      <c r="U34" s="42">
        <f t="shared" si="4"/>
        <v>0</v>
      </c>
      <c r="V34" s="2"/>
    </row>
    <row r="35" spans="2:22" ht="113.45">
      <c r="B35" s="190"/>
      <c r="D35" s="8" t="s">
        <v>136</v>
      </c>
      <c r="E35" s="9" t="s">
        <v>137</v>
      </c>
      <c r="G35" s="17" t="s">
        <v>138</v>
      </c>
      <c r="I35" s="38"/>
      <c r="J35" s="74">
        <f>IFERROR(I35/$I$9,0)</f>
        <v>0</v>
      </c>
      <c r="K35" s="72"/>
      <c r="L35" s="45"/>
      <c r="N35" s="38">
        <f>'2024 1Q'!K35+'2023 4Q'!K35+'2024 2Q'!K35+'2024 3Q'!K35+'2024 4Q FINAL'!K35</f>
        <v>0</v>
      </c>
      <c r="O35" s="74">
        <f t="shared" si="1"/>
        <v>0</v>
      </c>
      <c r="P35" s="72"/>
      <c r="Q35" s="45">
        <f>'2024 1Q'!N35+'2023 4Q'!N35+'2024 2Q'!N35+'2024 3Q'!N35+'2024 4Q FINAL'!N35</f>
        <v>0</v>
      </c>
      <c r="S35" s="42">
        <f t="shared" si="2"/>
        <v>0</v>
      </c>
      <c r="T35" s="95"/>
      <c r="U35" s="42">
        <f t="shared" si="4"/>
        <v>0</v>
      </c>
      <c r="V35" s="2"/>
    </row>
    <row r="36" spans="2:22" ht="113.45">
      <c r="B36" s="190"/>
      <c r="D36" s="8" t="s">
        <v>139</v>
      </c>
      <c r="E36" s="9" t="s">
        <v>140</v>
      </c>
      <c r="G36" s="17" t="s">
        <v>141</v>
      </c>
      <c r="I36" s="38"/>
      <c r="J36" s="74">
        <f>IFERROR(I36/$I$9,0)</f>
        <v>0</v>
      </c>
      <c r="K36" s="72"/>
      <c r="L36" s="45"/>
      <c r="N36" s="38">
        <f>'2024 1Q'!K36+'2023 4Q'!K36+'2024 2Q'!K36+'2024 3Q'!K36+'2024 4Q FINAL'!K36</f>
        <v>0</v>
      </c>
      <c r="O36" s="74">
        <f t="shared" si="1"/>
        <v>0</v>
      </c>
      <c r="P36" s="72"/>
      <c r="Q36" s="45">
        <f>'2024 1Q'!N36+'2023 4Q'!N36+'2024 2Q'!N36+'2024 3Q'!N36+'2024 4Q FINAL'!N36</f>
        <v>0</v>
      </c>
      <c r="S36" s="42">
        <f t="shared" si="2"/>
        <v>0</v>
      </c>
      <c r="T36" s="95"/>
      <c r="U36" s="42">
        <f t="shared" si="4"/>
        <v>0</v>
      </c>
      <c r="V36" s="2"/>
    </row>
    <row r="37" spans="2:22" ht="64.900000000000006">
      <c r="B37" s="190"/>
      <c r="D37" s="8" t="s">
        <v>142</v>
      </c>
      <c r="E37" s="9" t="s">
        <v>143</v>
      </c>
      <c r="G37" s="3" t="s">
        <v>144</v>
      </c>
      <c r="I37" s="84"/>
      <c r="J37" s="85"/>
      <c r="K37" s="72"/>
      <c r="L37" s="45"/>
      <c r="N37" s="84"/>
      <c r="O37" s="85"/>
      <c r="P37" s="72"/>
      <c r="Q37" s="45">
        <f>'2024 1Q'!N37+'2023 4Q'!N37+'2024 2Q'!N37+'2024 3Q'!N37+'2024 4Q FINAL'!N37</f>
        <v>0</v>
      </c>
      <c r="S37" s="97"/>
      <c r="T37" s="95"/>
      <c r="U37" s="42">
        <f t="shared" si="4"/>
        <v>0</v>
      </c>
      <c r="V37" s="2"/>
    </row>
    <row r="38" spans="2:22" ht="64.900000000000006">
      <c r="B38" s="190"/>
      <c r="D38" s="8" t="s">
        <v>145</v>
      </c>
      <c r="E38" s="9" t="s">
        <v>146</v>
      </c>
      <c r="G38" s="3" t="s">
        <v>147</v>
      </c>
      <c r="I38" s="84"/>
      <c r="J38" s="85"/>
      <c r="K38" s="72"/>
      <c r="L38" s="45"/>
      <c r="N38" s="84"/>
      <c r="O38" s="85"/>
      <c r="P38" s="72"/>
      <c r="Q38" s="45">
        <f>'2024 1Q'!N38+'2023 4Q'!N38+'2024 2Q'!N38+'2024 3Q'!N38+'2024 4Q FINAL'!N38</f>
        <v>0</v>
      </c>
      <c r="S38" s="97"/>
      <c r="T38" s="95"/>
      <c r="U38" s="42">
        <f t="shared" si="4"/>
        <v>0</v>
      </c>
      <c r="V38" s="2"/>
    </row>
    <row r="39" spans="2:22" ht="64.900000000000006">
      <c r="B39" s="190"/>
      <c r="D39" s="8" t="s">
        <v>148</v>
      </c>
      <c r="E39" s="9" t="s">
        <v>149</v>
      </c>
      <c r="G39" s="3" t="s">
        <v>150</v>
      </c>
      <c r="I39" s="84"/>
      <c r="J39" s="85"/>
      <c r="K39" s="72"/>
      <c r="L39" s="45"/>
      <c r="N39" s="84"/>
      <c r="O39" s="85"/>
      <c r="P39" s="72"/>
      <c r="Q39" s="45">
        <f>'2024 1Q'!N39+'2023 4Q'!N39+'2024 2Q'!N39+'2024 3Q'!N39+'2024 4Q FINAL'!N39</f>
        <v>0</v>
      </c>
      <c r="S39" s="97"/>
      <c r="T39" s="95"/>
      <c r="U39" s="42">
        <f t="shared" si="4"/>
        <v>0</v>
      </c>
      <c r="V39" s="2"/>
    </row>
    <row r="40" spans="2:22" ht="64.900000000000006">
      <c r="B40" s="190"/>
      <c r="D40" s="8" t="s">
        <v>151</v>
      </c>
      <c r="E40" s="9" t="s">
        <v>152</v>
      </c>
      <c r="G40" s="3" t="s">
        <v>153</v>
      </c>
      <c r="I40" s="84"/>
      <c r="J40" s="85"/>
      <c r="K40" s="72"/>
      <c r="L40" s="45"/>
      <c r="N40" s="84"/>
      <c r="O40" s="85"/>
      <c r="P40" s="72"/>
      <c r="Q40" s="45">
        <f>'2024 1Q'!N40+'2023 4Q'!N40+'2024 2Q'!N40+'2024 3Q'!N40+'2024 4Q FINAL'!N40</f>
        <v>0</v>
      </c>
      <c r="S40" s="97"/>
      <c r="T40" s="95"/>
      <c r="U40" s="42">
        <f t="shared" si="4"/>
        <v>0</v>
      </c>
      <c r="V40" s="2"/>
    </row>
    <row r="41" spans="2:22" ht="33.6">
      <c r="B41" s="190"/>
      <c r="D41" s="8"/>
      <c r="E41" s="61" t="s">
        <v>154</v>
      </c>
      <c r="G41" s="4" t="s">
        <v>155</v>
      </c>
      <c r="I41" s="38"/>
      <c r="J41" s="74">
        <f>IFERROR(I41/$I$9,0)</f>
        <v>0</v>
      </c>
      <c r="K41" s="72"/>
      <c r="L41" s="76"/>
      <c r="N41" s="38">
        <f>'2024 1Q'!K41+'2023 4Q'!K41+'2024 2Q'!K41+'2024 3Q'!K41+'2024 4Q FINAL'!K41</f>
        <v>0</v>
      </c>
      <c r="O41" s="74">
        <f>IFERROR(N41/$N$9,0)</f>
        <v>0</v>
      </c>
      <c r="P41" s="72"/>
      <c r="Q41" s="76"/>
      <c r="S41" s="42">
        <f>IFERROR(N41/I41,0)</f>
        <v>0</v>
      </c>
      <c r="T41" s="95"/>
      <c r="U41" s="104"/>
      <c r="V41" s="2"/>
    </row>
    <row r="42" spans="2:22" ht="34.15" thickBot="1">
      <c r="B42" s="191"/>
      <c r="D42" s="10"/>
      <c r="E42" s="11" t="s">
        <v>156</v>
      </c>
      <c r="G42" s="12" t="s">
        <v>157</v>
      </c>
      <c r="I42" s="51"/>
      <c r="J42" s="86"/>
      <c r="K42" s="72"/>
      <c r="L42" s="81"/>
      <c r="N42" s="51">
        <f>'2024 1Q'!K42+'2023 4Q'!K42+'2024 2Q'!K42+'2024 3Q'!K42+'2024 4Q FINAL'!K42</f>
        <v>0</v>
      </c>
      <c r="O42" s="86"/>
      <c r="P42" s="72"/>
      <c r="Q42" s="81"/>
      <c r="S42" s="101">
        <f>IFERROR(N42/I42,0)</f>
        <v>0</v>
      </c>
      <c r="T42" s="95"/>
      <c r="U42" s="98"/>
      <c r="V42" s="2"/>
    </row>
    <row r="43" spans="2:22" ht="10.9" customHeight="1">
      <c r="G43" s="107"/>
      <c r="I43" s="2"/>
      <c r="J43" s="2"/>
      <c r="K43" s="2"/>
      <c r="L43" s="2"/>
      <c r="N43" s="2"/>
      <c r="O43" s="2"/>
      <c r="P43" s="2"/>
      <c r="Q43" s="2"/>
      <c r="S43" s="2"/>
      <c r="T43" s="2"/>
      <c r="U43" s="2"/>
      <c r="V43" s="2"/>
    </row>
    <row r="44" spans="2:22">
      <c r="G44" s="108"/>
      <c r="I44" s="2"/>
      <c r="J44" s="2"/>
      <c r="K44" s="2"/>
      <c r="L44" s="2"/>
      <c r="N44" s="2"/>
      <c r="O44" s="2"/>
      <c r="P44" s="2"/>
      <c r="Q44" s="2"/>
      <c r="S44" s="2"/>
      <c r="T44" s="2"/>
      <c r="U44" s="2"/>
    </row>
    <row r="45" spans="2:22">
      <c r="G45" s="107"/>
      <c r="I45" s="2"/>
      <c r="J45" s="2"/>
      <c r="K45" s="2"/>
      <c r="L45" s="2"/>
      <c r="N45" s="2"/>
      <c r="O45" s="2"/>
      <c r="P45" s="2"/>
      <c r="Q45" s="2"/>
      <c r="S45" s="2"/>
      <c r="T45" s="2"/>
      <c r="U45" s="2"/>
    </row>
    <row r="46" spans="2:22">
      <c r="I46" s="2"/>
      <c r="J46" s="2"/>
      <c r="K46" s="2"/>
      <c r="L46" s="2"/>
      <c r="N46" s="2"/>
      <c r="O46" s="2"/>
      <c r="P46" s="2"/>
      <c r="Q46" s="2"/>
      <c r="S46" s="2"/>
      <c r="T46" s="2"/>
      <c r="U46" s="2"/>
    </row>
    <row r="47" spans="2:22">
      <c r="I47" s="2"/>
      <c r="J47" s="2"/>
      <c r="K47" s="2"/>
      <c r="L47" s="2"/>
      <c r="N47" s="2"/>
      <c r="O47" s="2"/>
      <c r="P47" s="2"/>
      <c r="Q47" s="2"/>
      <c r="S47" s="2"/>
      <c r="T47" s="2"/>
      <c r="U47" s="2"/>
    </row>
  </sheetData>
  <mergeCells count="11">
    <mergeCell ref="S7:U7"/>
    <mergeCell ref="N7:Q7"/>
    <mergeCell ref="B2:C2"/>
    <mergeCell ref="B9:B12"/>
    <mergeCell ref="B14:B16"/>
    <mergeCell ref="B18:B21"/>
    <mergeCell ref="B23:B42"/>
    <mergeCell ref="I7:L7"/>
    <mergeCell ref="D7:E7"/>
    <mergeCell ref="B7:B8"/>
    <mergeCell ref="G7:G8"/>
  </mergeCells>
  <printOptions horizontalCentered="1"/>
  <pageMargins left="0.25" right="0.25" top="0.75" bottom="0.75" header="0.3" footer="0.3"/>
  <pageSetup paperSize="9" scale="3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B3FDE-9677-4324-B5C7-70F09B26B90A}">
  <dimension ref="A2:W66"/>
  <sheetViews>
    <sheetView zoomScale="70" zoomScaleNormal="70" workbookViewId="0">
      <selection activeCell="B3" sqref="B1:I3"/>
    </sheetView>
  </sheetViews>
  <sheetFormatPr defaultColWidth="11.5703125" defaultRowHeight="16.899999999999999"/>
  <cols>
    <col min="1" max="1" width="2.42578125" style="1" customWidth="1"/>
    <col min="2" max="2" width="47.85546875" style="1" customWidth="1"/>
    <col min="3" max="3" width="2.28515625" style="1" customWidth="1"/>
    <col min="4" max="4" width="9.140625" style="1" bestFit="1" customWidth="1"/>
    <col min="5" max="5" width="54.7109375" style="1" customWidth="1"/>
    <col min="6" max="6" width="2.28515625" style="1" customWidth="1"/>
    <col min="7" max="7" width="54.7109375" style="1" customWidth="1"/>
    <col min="8" max="8" width="2.28515625" style="1" customWidth="1"/>
    <col min="9" max="9" width="54.7109375" style="49" customWidth="1"/>
    <col min="10" max="10" width="2.28515625" style="1" customWidth="1"/>
    <col min="11" max="12" width="12" style="1" customWidth="1"/>
    <col min="13" max="13" width="1.28515625" style="1" customWidth="1"/>
    <col min="14" max="14" width="12" style="1" customWidth="1"/>
    <col min="15" max="15" width="2.42578125" style="1" customWidth="1"/>
    <col min="16" max="16384" width="11.5703125" style="35"/>
  </cols>
  <sheetData>
    <row r="2" spans="1:23" ht="27">
      <c r="B2" s="50" t="s">
        <v>158</v>
      </c>
      <c r="C2" s="50"/>
    </row>
    <row r="3" spans="1:23" ht="27">
      <c r="B3" s="92" t="str">
        <f>'Project Matrix'!B3</f>
        <v>Branch's name</v>
      </c>
      <c r="C3" s="109"/>
    </row>
    <row r="4" spans="1:23">
      <c r="G4" s="49"/>
      <c r="I4" s="1"/>
      <c r="P4" s="1"/>
      <c r="Q4" s="1"/>
      <c r="R4" s="1"/>
      <c r="S4" s="1"/>
      <c r="T4" s="1"/>
      <c r="U4" s="1"/>
      <c r="V4" s="1"/>
      <c r="W4" s="1"/>
    </row>
    <row r="5" spans="1:23">
      <c r="G5" s="49"/>
      <c r="I5" s="1"/>
      <c r="P5" s="1"/>
      <c r="Q5" s="1"/>
      <c r="R5" s="1"/>
      <c r="S5" s="1"/>
      <c r="T5" s="1"/>
      <c r="U5" s="1"/>
      <c r="V5" s="1"/>
      <c r="W5" s="1"/>
    </row>
    <row r="6" spans="1:23" ht="17.45" thickBot="1">
      <c r="B6" s="35"/>
      <c r="C6" s="35"/>
      <c r="F6" s="35"/>
      <c r="G6" s="49"/>
      <c r="H6" s="35"/>
      <c r="I6" s="1"/>
      <c r="M6" s="35"/>
      <c r="P6" s="1"/>
      <c r="Q6" s="1"/>
      <c r="S6" s="1"/>
      <c r="T6" s="1"/>
      <c r="U6" s="1"/>
      <c r="V6" s="1"/>
      <c r="W6" s="1"/>
    </row>
    <row r="7" spans="1:23" ht="17.45" thickBot="1">
      <c r="B7" s="197" t="s">
        <v>55</v>
      </c>
      <c r="D7" s="195" t="s">
        <v>56</v>
      </c>
      <c r="E7" s="196"/>
      <c r="G7" s="197" t="s">
        <v>159</v>
      </c>
      <c r="I7" s="197" t="s">
        <v>57</v>
      </c>
      <c r="K7" s="192" t="s">
        <v>160</v>
      </c>
      <c r="L7" s="193"/>
      <c r="M7" s="193"/>
      <c r="N7" s="194"/>
      <c r="P7" s="37"/>
      <c r="Q7" s="37"/>
    </row>
    <row r="8" spans="1:23" ht="17.45" thickBot="1">
      <c r="B8" s="198"/>
      <c r="D8" s="56" t="s">
        <v>61</v>
      </c>
      <c r="E8" s="57" t="s">
        <v>62</v>
      </c>
      <c r="F8" s="58"/>
      <c r="G8" s="198"/>
      <c r="I8" s="198"/>
      <c r="K8" s="68" t="s">
        <v>63</v>
      </c>
      <c r="L8" s="69" t="s">
        <v>64</v>
      </c>
      <c r="M8" s="2"/>
      <c r="N8" s="70" t="s">
        <v>65</v>
      </c>
      <c r="P8" s="37"/>
      <c r="Q8" s="37"/>
      <c r="R8" s="37"/>
      <c r="S8" s="37"/>
    </row>
    <row r="9" spans="1:23" s="37" customFormat="1" ht="36" customHeight="1">
      <c r="A9" s="1"/>
      <c r="B9" s="200" t="s">
        <v>66</v>
      </c>
      <c r="C9" s="1"/>
      <c r="D9" s="18" t="s">
        <v>67</v>
      </c>
      <c r="E9" s="19" t="s">
        <v>68</v>
      </c>
      <c r="F9" s="23"/>
      <c r="G9" s="28" t="s">
        <v>161</v>
      </c>
      <c r="H9" s="22"/>
      <c r="I9" s="106" t="s">
        <v>69</v>
      </c>
      <c r="J9" s="22"/>
      <c r="K9" s="88">
        <f>Data!G9+Data!H9</f>
        <v>0</v>
      </c>
      <c r="L9" s="71">
        <f>IFERROR(K9/$K$9,0)</f>
        <v>0</v>
      </c>
      <c r="M9" s="72"/>
      <c r="N9" s="73">
        <f>SUM(N10:N42)-N30</f>
        <v>0</v>
      </c>
      <c r="O9" s="1"/>
      <c r="P9" s="35"/>
      <c r="Q9" s="35"/>
    </row>
    <row r="10" spans="1:23" s="37" customFormat="1" ht="64.900000000000006">
      <c r="A10" s="1"/>
      <c r="B10" s="201"/>
      <c r="C10" s="1"/>
      <c r="D10" s="20" t="s">
        <v>70</v>
      </c>
      <c r="E10" s="21" t="s">
        <v>71</v>
      </c>
      <c r="F10" s="23"/>
      <c r="G10" s="30" t="s">
        <v>162</v>
      </c>
      <c r="H10" s="22"/>
      <c r="I10" s="3" t="s">
        <v>72</v>
      </c>
      <c r="J10" s="22"/>
      <c r="K10" s="38">
        <f>Data!G10+Data!H10</f>
        <v>0</v>
      </c>
      <c r="L10" s="74">
        <f t="shared" ref="L10:L12" si="0">IFERROR(K10/$K$9,0)</f>
        <v>0</v>
      </c>
      <c r="M10" s="72"/>
      <c r="N10" s="75"/>
      <c r="O10" s="1"/>
      <c r="P10" s="35"/>
      <c r="Q10" s="35"/>
      <c r="R10" s="35"/>
      <c r="S10" s="35"/>
    </row>
    <row r="11" spans="1:23" s="37" customFormat="1" ht="48.6">
      <c r="A11" s="1"/>
      <c r="B11" s="201"/>
      <c r="C11" s="1"/>
      <c r="D11" s="20" t="s">
        <v>73</v>
      </c>
      <c r="E11" s="21" t="s">
        <v>74</v>
      </c>
      <c r="F11" s="23"/>
      <c r="G11" s="31" t="s">
        <v>163</v>
      </c>
      <c r="H11" s="22"/>
      <c r="I11" s="3" t="s">
        <v>75</v>
      </c>
      <c r="J11" s="22"/>
      <c r="K11" s="38">
        <f>Data!G11+Data!H11</f>
        <v>0</v>
      </c>
      <c r="L11" s="74">
        <f t="shared" si="0"/>
        <v>0</v>
      </c>
      <c r="M11" s="72"/>
      <c r="N11" s="75"/>
      <c r="O11" s="1"/>
      <c r="P11" s="35"/>
      <c r="Q11" s="35"/>
      <c r="R11" s="35"/>
      <c r="S11" s="35"/>
    </row>
    <row r="12" spans="1:23" s="37" customFormat="1" ht="34.15" thickBot="1">
      <c r="A12" s="1"/>
      <c r="B12" s="202"/>
      <c r="C12" s="1"/>
      <c r="D12" s="25" t="s">
        <v>76</v>
      </c>
      <c r="E12" s="26" t="s">
        <v>77</v>
      </c>
      <c r="F12" s="23"/>
      <c r="G12" s="32" t="s">
        <v>164</v>
      </c>
      <c r="H12" s="22"/>
      <c r="I12" s="12" t="s">
        <v>78</v>
      </c>
      <c r="J12" s="22"/>
      <c r="K12" s="51">
        <f>Data!G12+Data!H12</f>
        <v>0</v>
      </c>
      <c r="L12" s="91">
        <f t="shared" si="0"/>
        <v>0</v>
      </c>
      <c r="M12" s="72"/>
      <c r="N12" s="81"/>
      <c r="O12" s="1"/>
      <c r="P12" s="35"/>
      <c r="Q12" s="35"/>
      <c r="R12" s="35"/>
      <c r="S12" s="35"/>
    </row>
    <row r="13" spans="1:23" ht="10.9" customHeight="1" thickBot="1">
      <c r="I13" s="1"/>
    </row>
    <row r="14" spans="1:23" ht="67.150000000000006">
      <c r="B14" s="116" t="s">
        <v>79</v>
      </c>
      <c r="D14" s="5" t="s">
        <v>80</v>
      </c>
      <c r="E14" s="6" t="s">
        <v>81</v>
      </c>
      <c r="F14" s="2"/>
      <c r="G14" s="7" t="s">
        <v>165</v>
      </c>
      <c r="I14" s="7" t="s">
        <v>82</v>
      </c>
      <c r="K14" s="36">
        <f>Data!G14+Data!H14</f>
        <v>0</v>
      </c>
      <c r="L14" s="77"/>
      <c r="M14" s="72"/>
      <c r="N14" s="173"/>
    </row>
    <row r="15" spans="1:23" ht="53.45" customHeight="1">
      <c r="B15" s="117"/>
      <c r="D15" s="8" t="s">
        <v>83</v>
      </c>
      <c r="E15" s="9" t="s">
        <v>84</v>
      </c>
      <c r="F15" s="2"/>
      <c r="G15" s="3" t="s">
        <v>166</v>
      </c>
      <c r="I15" s="3" t="s">
        <v>82</v>
      </c>
      <c r="K15" s="84"/>
      <c r="L15" s="78"/>
      <c r="M15" s="72"/>
      <c r="N15" s="75"/>
    </row>
    <row r="16" spans="1:23" ht="49.15" thickBot="1">
      <c r="B16" s="118"/>
      <c r="D16" s="10" t="s">
        <v>85</v>
      </c>
      <c r="E16" s="11" t="s">
        <v>86</v>
      </c>
      <c r="F16" s="2"/>
      <c r="G16" s="12" t="s">
        <v>167</v>
      </c>
      <c r="I16" s="12" t="s">
        <v>87</v>
      </c>
      <c r="K16" s="51">
        <f>Data!G16+Data!H16</f>
        <v>0</v>
      </c>
      <c r="L16" s="79"/>
      <c r="M16" s="72"/>
      <c r="N16" s="174"/>
    </row>
    <row r="17" spans="2:14" ht="10.9" customHeight="1" thickBot="1">
      <c r="I17" s="1"/>
    </row>
    <row r="18" spans="2:14" ht="50.45" customHeight="1">
      <c r="B18" s="116" t="s">
        <v>88</v>
      </c>
      <c r="D18" s="5" t="s">
        <v>89</v>
      </c>
      <c r="E18" s="6" t="s">
        <v>90</v>
      </c>
      <c r="F18" s="2"/>
      <c r="G18" s="7" t="s">
        <v>168</v>
      </c>
      <c r="I18" s="7" t="s">
        <v>91</v>
      </c>
      <c r="K18" s="138">
        <f>Data!G18+Data!H18</f>
        <v>0</v>
      </c>
      <c r="L18" s="77"/>
      <c r="M18" s="72"/>
      <c r="N18" s="80"/>
    </row>
    <row r="19" spans="2:14" ht="50.45">
      <c r="B19" s="117"/>
      <c r="D19" s="8" t="s">
        <v>92</v>
      </c>
      <c r="E19" s="9" t="s">
        <v>93</v>
      </c>
      <c r="F19" s="2"/>
      <c r="G19" s="3" t="s">
        <v>169</v>
      </c>
      <c r="I19" s="3" t="s">
        <v>94</v>
      </c>
      <c r="K19" s="139">
        <f>Data!G19+Data!H19</f>
        <v>0</v>
      </c>
      <c r="L19" s="78"/>
      <c r="M19" s="72"/>
      <c r="N19" s="75"/>
    </row>
    <row r="20" spans="2:14" ht="32.450000000000003">
      <c r="B20" s="117"/>
      <c r="D20" s="13" t="s">
        <v>95</v>
      </c>
      <c r="E20" s="14" t="s">
        <v>96</v>
      </c>
      <c r="F20" s="2"/>
      <c r="G20" s="4" t="s">
        <v>170</v>
      </c>
      <c r="I20" s="4" t="s">
        <v>97</v>
      </c>
      <c r="K20" s="139">
        <f>Data!G22+Data!H22</f>
        <v>0</v>
      </c>
      <c r="L20" s="78"/>
      <c r="M20" s="72"/>
      <c r="N20" s="75"/>
    </row>
    <row r="21" spans="2:14" ht="33" thickBot="1">
      <c r="B21" s="118"/>
      <c r="D21" s="10" t="s">
        <v>98</v>
      </c>
      <c r="E21" s="11" t="s">
        <v>99</v>
      </c>
      <c r="F21" s="2"/>
      <c r="G21" s="12" t="s">
        <v>171</v>
      </c>
      <c r="I21" s="12" t="s">
        <v>100</v>
      </c>
      <c r="K21" s="52">
        <f>Data!G23+Data!H23</f>
        <v>0</v>
      </c>
      <c r="L21" s="79"/>
      <c r="M21" s="72"/>
      <c r="N21" s="81"/>
    </row>
    <row r="22" spans="2:14" ht="17.45" thickBot="1">
      <c r="F22" s="2"/>
      <c r="I22" s="1"/>
      <c r="L22" s="2"/>
      <c r="M22" s="2"/>
      <c r="N22" s="2"/>
    </row>
    <row r="23" spans="2:14" ht="50.45">
      <c r="B23" s="116" t="s">
        <v>101</v>
      </c>
      <c r="D23" s="5" t="s">
        <v>102</v>
      </c>
      <c r="E23" s="6" t="s">
        <v>103</v>
      </c>
      <c r="F23" s="2"/>
      <c r="G23" s="28" t="s">
        <v>172</v>
      </c>
      <c r="I23" s="7" t="s">
        <v>104</v>
      </c>
      <c r="K23" s="138">
        <f>Data!G26+Data!H26</f>
        <v>0</v>
      </c>
      <c r="L23" s="94">
        <f>IFERROR(K23/$K$9,0)</f>
        <v>0</v>
      </c>
      <c r="M23" s="72"/>
      <c r="N23" s="173"/>
    </row>
    <row r="24" spans="2:14" ht="48.6">
      <c r="B24" s="117"/>
      <c r="D24" s="8" t="s">
        <v>105</v>
      </c>
      <c r="E24" s="15" t="s">
        <v>106</v>
      </c>
      <c r="G24" s="3" t="s">
        <v>173</v>
      </c>
      <c r="I24" s="3" t="s">
        <v>107</v>
      </c>
      <c r="K24" s="139">
        <f>Data!G27+Data!H27</f>
        <v>0</v>
      </c>
      <c r="L24" s="74">
        <f t="shared" ref="L24:L36" si="1">IFERROR(K24/$K$9,0)</f>
        <v>0</v>
      </c>
      <c r="M24" s="72"/>
      <c r="N24" s="175"/>
    </row>
    <row r="25" spans="2:14" ht="129.6">
      <c r="B25" s="117"/>
      <c r="D25" s="8" t="s">
        <v>108</v>
      </c>
      <c r="E25" s="15" t="s">
        <v>109</v>
      </c>
      <c r="F25" s="2"/>
      <c r="G25" s="3" t="s">
        <v>174</v>
      </c>
      <c r="I25" s="3" t="s">
        <v>110</v>
      </c>
      <c r="K25" s="139">
        <f>Data!G28+Data!H28</f>
        <v>0</v>
      </c>
      <c r="L25" s="74">
        <f t="shared" si="1"/>
        <v>0</v>
      </c>
      <c r="M25" s="72"/>
      <c r="N25" s="175"/>
    </row>
    <row r="26" spans="2:14" ht="67.150000000000006">
      <c r="B26" s="117"/>
      <c r="D26" s="8" t="s">
        <v>111</v>
      </c>
      <c r="E26" s="15" t="s">
        <v>175</v>
      </c>
      <c r="F26" s="2"/>
      <c r="G26" s="3" t="s">
        <v>176</v>
      </c>
      <c r="I26" s="3" t="s">
        <v>113</v>
      </c>
      <c r="K26" s="139">
        <f>Data!G29+Data!H29</f>
        <v>0</v>
      </c>
      <c r="L26" s="74">
        <f t="shared" si="1"/>
        <v>0</v>
      </c>
      <c r="M26" s="72"/>
      <c r="N26" s="75"/>
    </row>
    <row r="27" spans="2:14" ht="64.900000000000006">
      <c r="B27" s="117"/>
      <c r="D27" s="8" t="s">
        <v>114</v>
      </c>
      <c r="E27" s="14" t="s">
        <v>115</v>
      </c>
      <c r="F27" s="2"/>
      <c r="G27" s="16"/>
      <c r="I27" s="4" t="s">
        <v>116</v>
      </c>
      <c r="K27" s="139">
        <f>Data!G30+Data!H30</f>
        <v>0</v>
      </c>
      <c r="L27" s="74">
        <f t="shared" si="1"/>
        <v>0</v>
      </c>
      <c r="M27" s="72"/>
      <c r="N27" s="76"/>
    </row>
    <row r="28" spans="2:14" ht="33.6">
      <c r="B28" s="117"/>
      <c r="D28" s="59" t="s">
        <v>117</v>
      </c>
      <c r="E28" s="15" t="s">
        <v>118</v>
      </c>
      <c r="F28" s="2"/>
      <c r="G28" s="3" t="s">
        <v>177</v>
      </c>
      <c r="I28" s="3" t="s">
        <v>119</v>
      </c>
      <c r="K28" s="139">
        <f>Data!G31+Data!H31+Data!G32+Data!H32</f>
        <v>0</v>
      </c>
      <c r="L28" s="74">
        <f t="shared" si="1"/>
        <v>0</v>
      </c>
      <c r="M28" s="72"/>
      <c r="N28" s="175"/>
    </row>
    <row r="29" spans="2:14" ht="64.900000000000006">
      <c r="B29" s="117"/>
      <c r="D29" s="8" t="s">
        <v>120</v>
      </c>
      <c r="E29" s="9" t="s">
        <v>121</v>
      </c>
      <c r="F29" s="2"/>
      <c r="G29" s="17" t="s">
        <v>178</v>
      </c>
      <c r="I29" s="17" t="s">
        <v>122</v>
      </c>
      <c r="K29" s="139">
        <f>Data!G33+Data!H33</f>
        <v>0</v>
      </c>
      <c r="L29" s="74">
        <f t="shared" si="1"/>
        <v>0</v>
      </c>
      <c r="M29" s="72"/>
      <c r="N29" s="175"/>
    </row>
    <row r="30" spans="2:14" ht="48.6">
      <c r="B30" s="117"/>
      <c r="D30" s="8" t="s">
        <v>123</v>
      </c>
      <c r="E30" s="9" t="s">
        <v>124</v>
      </c>
      <c r="F30" s="2"/>
      <c r="G30" s="17" t="s">
        <v>179</v>
      </c>
      <c r="I30" s="17" t="s">
        <v>125</v>
      </c>
      <c r="K30" s="139">
        <f>Data!G34+Data!H34</f>
        <v>0</v>
      </c>
      <c r="L30" s="74">
        <f t="shared" si="1"/>
        <v>0</v>
      </c>
      <c r="M30" s="72"/>
      <c r="N30" s="83">
        <f>IFERROR((N29*K30)/K29,0)</f>
        <v>0</v>
      </c>
    </row>
    <row r="31" spans="2:14" ht="145.9">
      <c r="B31" s="117"/>
      <c r="D31" s="8" t="s">
        <v>126</v>
      </c>
      <c r="E31" s="9" t="s">
        <v>127</v>
      </c>
      <c r="F31" s="2"/>
      <c r="G31" s="17" t="s">
        <v>180</v>
      </c>
      <c r="I31" s="17" t="s">
        <v>122</v>
      </c>
      <c r="K31" s="139">
        <f>Data!G35+Data!H35</f>
        <v>0</v>
      </c>
      <c r="L31" s="74">
        <f>IFERROR(K31/$K$9,0)</f>
        <v>0</v>
      </c>
      <c r="M31" s="72"/>
      <c r="N31" s="175"/>
    </row>
    <row r="32" spans="2:14" ht="64.900000000000006">
      <c r="B32" s="117"/>
      <c r="D32" s="8" t="s">
        <v>128</v>
      </c>
      <c r="E32" s="9" t="s">
        <v>129</v>
      </c>
      <c r="F32" s="2"/>
      <c r="G32" s="17" t="s">
        <v>181</v>
      </c>
      <c r="I32" s="17" t="s">
        <v>130</v>
      </c>
      <c r="K32" s="139">
        <f>Data!G36+Data!H36</f>
        <v>0</v>
      </c>
      <c r="L32" s="74">
        <f t="shared" si="1"/>
        <v>0</v>
      </c>
      <c r="M32" s="72"/>
      <c r="N32" s="175"/>
    </row>
    <row r="33" spans="1:15" ht="64.900000000000006">
      <c r="B33" s="117"/>
      <c r="D33" s="8" t="s">
        <v>131</v>
      </c>
      <c r="E33" s="9" t="s">
        <v>132</v>
      </c>
      <c r="F33" s="2"/>
      <c r="G33" s="17" t="s">
        <v>182</v>
      </c>
      <c r="I33" s="17" t="s">
        <v>130</v>
      </c>
      <c r="K33" s="139">
        <f>Data!G37+Data!H37</f>
        <v>0</v>
      </c>
      <c r="L33" s="74">
        <f t="shared" si="1"/>
        <v>0</v>
      </c>
      <c r="M33" s="72"/>
      <c r="N33" s="175"/>
    </row>
    <row r="34" spans="1:15" ht="81">
      <c r="B34" s="117"/>
      <c r="D34" s="8" t="s">
        <v>133</v>
      </c>
      <c r="E34" s="9" t="s">
        <v>134</v>
      </c>
      <c r="F34" s="2"/>
      <c r="G34" s="17" t="s">
        <v>183</v>
      </c>
      <c r="I34" s="17" t="s">
        <v>135</v>
      </c>
      <c r="K34" s="139">
        <f>Data!G38+Data!H38</f>
        <v>0</v>
      </c>
      <c r="L34" s="74">
        <f t="shared" si="1"/>
        <v>0</v>
      </c>
      <c r="M34" s="72"/>
      <c r="N34" s="83">
        <f>IFERROR((N33*K34)/K33,0)</f>
        <v>0</v>
      </c>
    </row>
    <row r="35" spans="1:15" ht="113.45">
      <c r="B35" s="117"/>
      <c r="D35" s="8" t="s">
        <v>136</v>
      </c>
      <c r="E35" s="9" t="s">
        <v>137</v>
      </c>
      <c r="F35" s="2"/>
      <c r="G35" s="17" t="s">
        <v>184</v>
      </c>
      <c r="I35" s="17" t="s">
        <v>138</v>
      </c>
      <c r="K35" s="139">
        <f>Data!G40+Data!H40</f>
        <v>0</v>
      </c>
      <c r="L35" s="74">
        <f>IFERROR(K35/$K$9,0)</f>
        <v>0</v>
      </c>
      <c r="M35" s="72"/>
      <c r="N35" s="175"/>
    </row>
    <row r="36" spans="1:15" ht="113.45">
      <c r="B36" s="117"/>
      <c r="D36" s="8" t="s">
        <v>139</v>
      </c>
      <c r="E36" s="9" t="s">
        <v>140</v>
      </c>
      <c r="F36" s="2"/>
      <c r="G36" s="17" t="s">
        <v>185</v>
      </c>
      <c r="I36" s="17" t="s">
        <v>141</v>
      </c>
      <c r="K36" s="139">
        <f>Data!G42+Data!H42</f>
        <v>0</v>
      </c>
      <c r="L36" s="74">
        <f t="shared" si="1"/>
        <v>0</v>
      </c>
      <c r="M36" s="72"/>
      <c r="N36" s="175"/>
    </row>
    <row r="37" spans="1:15" ht="64.900000000000006">
      <c r="B37" s="117"/>
      <c r="D37" s="8" t="s">
        <v>142</v>
      </c>
      <c r="E37" s="9" t="s">
        <v>143</v>
      </c>
      <c r="F37" s="2"/>
      <c r="G37" s="17" t="s">
        <v>186</v>
      </c>
      <c r="I37" s="3" t="s">
        <v>144</v>
      </c>
      <c r="K37" s="84"/>
      <c r="L37" s="85"/>
      <c r="M37" s="72"/>
      <c r="N37" s="83">
        <f>Data!G43+Data!H43</f>
        <v>0</v>
      </c>
    </row>
    <row r="38" spans="1:15" ht="64.900000000000006">
      <c r="B38" s="117"/>
      <c r="D38" s="8" t="s">
        <v>145</v>
      </c>
      <c r="E38" s="9" t="s">
        <v>146</v>
      </c>
      <c r="F38" s="2"/>
      <c r="G38" s="24" t="s">
        <v>65</v>
      </c>
      <c r="I38" s="3" t="s">
        <v>147</v>
      </c>
      <c r="K38" s="84"/>
      <c r="L38" s="85"/>
      <c r="M38" s="72"/>
      <c r="N38" s="83">
        <f>Data!G44+Data!H44</f>
        <v>0</v>
      </c>
    </row>
    <row r="39" spans="1:15" ht="64.900000000000006">
      <c r="B39" s="117"/>
      <c r="D39" s="8" t="s">
        <v>148</v>
      </c>
      <c r="E39" s="9" t="s">
        <v>149</v>
      </c>
      <c r="F39" s="2"/>
      <c r="G39" s="3" t="s">
        <v>65</v>
      </c>
      <c r="I39" s="3" t="s">
        <v>150</v>
      </c>
      <c r="K39" s="84"/>
      <c r="L39" s="85"/>
      <c r="M39" s="72"/>
      <c r="N39" s="83">
        <f>Data!G45+Data!H45</f>
        <v>0</v>
      </c>
    </row>
    <row r="40" spans="1:15" ht="64.900000000000006">
      <c r="B40" s="117"/>
      <c r="D40" s="8" t="s">
        <v>151</v>
      </c>
      <c r="E40" s="9" t="s">
        <v>152</v>
      </c>
      <c r="F40" s="2"/>
      <c r="G40" s="3" t="s">
        <v>65</v>
      </c>
      <c r="I40" s="3" t="s">
        <v>153</v>
      </c>
      <c r="K40" s="84"/>
      <c r="L40" s="85"/>
      <c r="M40" s="72"/>
      <c r="N40" s="83">
        <f>Data!G46+Data!H46</f>
        <v>0</v>
      </c>
    </row>
    <row r="41" spans="1:15" ht="64.900000000000006">
      <c r="B41" s="117"/>
      <c r="D41" s="8"/>
      <c r="E41" s="61" t="s">
        <v>154</v>
      </c>
      <c r="F41" s="2"/>
      <c r="G41" s="4" t="s">
        <v>187</v>
      </c>
      <c r="I41" s="4" t="s">
        <v>155</v>
      </c>
      <c r="K41" s="139">
        <f>Data!G47+Data!H47</f>
        <v>0</v>
      </c>
      <c r="L41" s="85"/>
      <c r="M41" s="72"/>
      <c r="N41" s="76"/>
    </row>
    <row r="42" spans="1:15" ht="81.599999999999994" thickBot="1">
      <c r="B42" s="118"/>
      <c r="D42" s="10"/>
      <c r="E42" s="11" t="s">
        <v>156</v>
      </c>
      <c r="F42" s="2"/>
      <c r="G42" s="12" t="s">
        <v>188</v>
      </c>
      <c r="I42" s="12" t="s">
        <v>157</v>
      </c>
      <c r="K42" s="52">
        <f>Data!G48+Data!H48</f>
        <v>0</v>
      </c>
      <c r="L42" s="86"/>
      <c r="M42" s="72"/>
      <c r="N42" s="81"/>
    </row>
    <row r="43" spans="1:15">
      <c r="F43" s="2"/>
      <c r="G43" s="35"/>
      <c r="I43" s="107"/>
      <c r="K43" s="2"/>
      <c r="L43" s="2"/>
      <c r="M43" s="2"/>
      <c r="N43" s="2"/>
    </row>
    <row r="44" spans="1:15" s="134" customFormat="1">
      <c r="A44" s="132"/>
      <c r="B44" s="132" t="s">
        <v>189</v>
      </c>
      <c r="C44" s="132"/>
      <c r="D44" s="132"/>
      <c r="E44" s="132"/>
      <c r="F44" s="113"/>
      <c r="G44" s="132"/>
      <c r="H44" s="132"/>
      <c r="I44" s="133"/>
      <c r="J44" s="132"/>
      <c r="K44" s="113"/>
      <c r="L44" s="113"/>
      <c r="M44" s="113"/>
      <c r="N44" s="113"/>
      <c r="O44" s="132"/>
    </row>
    <row r="45" spans="1:15" ht="29.45" customHeight="1">
      <c r="B45" s="135" t="s">
        <v>190</v>
      </c>
      <c r="D45" s="203"/>
      <c r="E45" s="204"/>
      <c r="F45" s="204"/>
      <c r="G45" s="204"/>
      <c r="H45" s="204"/>
      <c r="I45" s="204"/>
      <c r="J45" s="204"/>
      <c r="K45" s="204"/>
      <c r="L45" s="204"/>
      <c r="M45" s="204"/>
      <c r="N45" s="205"/>
    </row>
    <row r="46" spans="1:15" ht="29.45" customHeight="1">
      <c r="B46" s="135" t="s">
        <v>191</v>
      </c>
      <c r="D46" s="203"/>
      <c r="E46" s="204"/>
      <c r="F46" s="204"/>
      <c r="G46" s="204"/>
      <c r="H46" s="204"/>
      <c r="I46" s="204"/>
      <c r="J46" s="204"/>
      <c r="K46" s="204"/>
      <c r="L46" s="204"/>
      <c r="M46" s="204"/>
      <c r="N46" s="205"/>
    </row>
    <row r="47" spans="1:15" ht="29.45" customHeight="1">
      <c r="B47" s="135" t="s">
        <v>192</v>
      </c>
      <c r="D47" s="203"/>
      <c r="E47" s="204"/>
      <c r="F47" s="204"/>
      <c r="G47" s="204"/>
      <c r="H47" s="204"/>
      <c r="I47" s="204"/>
      <c r="J47" s="204"/>
      <c r="K47" s="204"/>
      <c r="L47" s="204"/>
      <c r="M47" s="204"/>
      <c r="N47" s="205"/>
    </row>
    <row r="49" spans="2:14">
      <c r="B49" s="132" t="s">
        <v>193</v>
      </c>
    </row>
    <row r="50" spans="2:14" ht="29.45" customHeight="1">
      <c r="B50" s="135" t="s">
        <v>190</v>
      </c>
      <c r="D50" s="203"/>
      <c r="E50" s="204"/>
      <c r="F50" s="204"/>
      <c r="G50" s="204"/>
      <c r="H50" s="204"/>
      <c r="I50" s="204"/>
      <c r="J50" s="204"/>
      <c r="K50" s="204"/>
      <c r="L50" s="204"/>
      <c r="M50" s="204"/>
      <c r="N50" s="205"/>
    </row>
    <row r="51" spans="2:14" ht="29.45" customHeight="1">
      <c r="B51" s="135" t="s">
        <v>191</v>
      </c>
      <c r="D51" s="203"/>
      <c r="E51" s="204"/>
      <c r="F51" s="204"/>
      <c r="G51" s="204"/>
      <c r="H51" s="204"/>
      <c r="I51" s="204"/>
      <c r="J51" s="204"/>
      <c r="K51" s="204"/>
      <c r="L51" s="204"/>
      <c r="M51" s="204"/>
      <c r="N51" s="205"/>
    </row>
    <row r="52" spans="2:14" ht="29.45" customHeight="1">
      <c r="B52" s="135" t="s">
        <v>192</v>
      </c>
      <c r="D52" s="203"/>
      <c r="E52" s="204"/>
      <c r="F52" s="204"/>
      <c r="G52" s="204"/>
      <c r="H52" s="204"/>
      <c r="I52" s="204"/>
      <c r="J52" s="204"/>
      <c r="K52" s="204"/>
      <c r="L52" s="204"/>
      <c r="M52" s="204"/>
      <c r="N52" s="205"/>
    </row>
    <row r="54" spans="2:14">
      <c r="B54" s="132" t="s">
        <v>194</v>
      </c>
    </row>
    <row r="55" spans="2:14" ht="29.45" customHeight="1">
      <c r="B55" s="135" t="s">
        <v>190</v>
      </c>
      <c r="D55" s="203"/>
      <c r="E55" s="204"/>
      <c r="F55" s="204"/>
      <c r="G55" s="204"/>
      <c r="H55" s="204"/>
      <c r="I55" s="204"/>
      <c r="J55" s="204"/>
      <c r="K55" s="204"/>
      <c r="L55" s="204"/>
      <c r="M55" s="204"/>
      <c r="N55" s="205"/>
    </row>
    <row r="56" spans="2:14" ht="29.45" customHeight="1">
      <c r="B56" s="135" t="s">
        <v>191</v>
      </c>
      <c r="D56" s="203"/>
      <c r="E56" s="204"/>
      <c r="F56" s="204"/>
      <c r="G56" s="204"/>
      <c r="H56" s="204"/>
      <c r="I56" s="204"/>
      <c r="J56" s="204"/>
      <c r="K56" s="204"/>
      <c r="L56" s="204"/>
      <c r="M56" s="204"/>
      <c r="N56" s="205"/>
    </row>
    <row r="57" spans="2:14" ht="29.45" customHeight="1">
      <c r="B57" s="135" t="s">
        <v>192</v>
      </c>
      <c r="D57" s="203"/>
      <c r="E57" s="204"/>
      <c r="F57" s="204"/>
      <c r="G57" s="204"/>
      <c r="H57" s="204"/>
      <c r="I57" s="204"/>
      <c r="J57" s="204"/>
      <c r="K57" s="204"/>
      <c r="L57" s="204"/>
      <c r="M57" s="204"/>
      <c r="N57" s="205"/>
    </row>
    <row r="59" spans="2:14">
      <c r="B59" s="132" t="s">
        <v>195</v>
      </c>
    </row>
    <row r="60" spans="2:14" ht="82.15" customHeight="1">
      <c r="B60" s="203"/>
      <c r="C60" s="204"/>
      <c r="D60" s="204"/>
      <c r="E60" s="204"/>
      <c r="F60" s="204"/>
      <c r="G60" s="204"/>
      <c r="H60" s="204"/>
      <c r="I60" s="204"/>
      <c r="J60" s="204"/>
      <c r="K60" s="204"/>
      <c r="L60" s="204"/>
      <c r="M60" s="204"/>
      <c r="N60" s="205"/>
    </row>
    <row r="62" spans="2:14">
      <c r="B62" s="132" t="s">
        <v>196</v>
      </c>
    </row>
    <row r="63" spans="2:14" ht="82.15" customHeight="1">
      <c r="B63" s="203"/>
      <c r="C63" s="204"/>
      <c r="D63" s="204"/>
      <c r="E63" s="204"/>
      <c r="F63" s="204"/>
      <c r="G63" s="204"/>
      <c r="H63" s="204"/>
      <c r="I63" s="204"/>
      <c r="J63" s="204"/>
      <c r="K63" s="204"/>
      <c r="L63" s="204"/>
      <c r="M63" s="204"/>
      <c r="N63" s="205"/>
    </row>
    <row r="65" spans="2:14">
      <c r="B65" s="132" t="s">
        <v>197</v>
      </c>
    </row>
    <row r="66" spans="2:14" ht="82.15" customHeight="1">
      <c r="B66" s="203"/>
      <c r="C66" s="204"/>
      <c r="D66" s="204"/>
      <c r="E66" s="204"/>
      <c r="F66" s="204"/>
      <c r="G66" s="204"/>
      <c r="H66" s="204"/>
      <c r="I66" s="204"/>
      <c r="J66" s="204"/>
      <c r="K66" s="204"/>
      <c r="L66" s="204"/>
      <c r="M66" s="204"/>
      <c r="N66" s="205"/>
    </row>
  </sheetData>
  <mergeCells count="18">
    <mergeCell ref="B9:B12"/>
    <mergeCell ref="B66:N66"/>
    <mergeCell ref="D45:N45"/>
    <mergeCell ref="D46:N46"/>
    <mergeCell ref="D47:N47"/>
    <mergeCell ref="D50:N50"/>
    <mergeCell ref="D51:N51"/>
    <mergeCell ref="D52:N52"/>
    <mergeCell ref="D55:N55"/>
    <mergeCell ref="D56:N56"/>
    <mergeCell ref="D57:N57"/>
    <mergeCell ref="B60:N60"/>
    <mergeCell ref="B63:N63"/>
    <mergeCell ref="B7:B8"/>
    <mergeCell ref="D7:E7"/>
    <mergeCell ref="G7:G8"/>
    <mergeCell ref="I7:I8"/>
    <mergeCell ref="K7:N7"/>
  </mergeCells>
  <printOptions horizontalCentered="1"/>
  <pageMargins left="0.23622047244094491" right="0.23622047244094491" top="0.74803149606299213" bottom="0.74803149606299213" header="0.31496062992125984" footer="0.31496062992125984"/>
  <pageSetup paperSize="9" scale="31" fitToHeight="2" orientation="portrait" r:id="rId1"/>
  <rowBreaks count="1" manualBreakCount="1">
    <brk id="42"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62A60-4507-48CC-936B-04D67104316D}">
  <sheetPr codeName="Hoja1"/>
  <dimension ref="A2:W66"/>
  <sheetViews>
    <sheetView topLeftCell="B1" zoomScale="70" zoomScaleNormal="70" workbookViewId="0">
      <selection activeCell="I3" sqref="I3"/>
    </sheetView>
  </sheetViews>
  <sheetFormatPr defaultColWidth="11.5703125" defaultRowHeight="16.899999999999999"/>
  <cols>
    <col min="1" max="1" width="2.42578125" style="1" customWidth="1"/>
    <col min="2" max="2" width="47.85546875" style="1" customWidth="1"/>
    <col min="3" max="3" width="2.28515625" style="1" customWidth="1"/>
    <col min="4" max="4" width="9.140625" style="1" bestFit="1" customWidth="1"/>
    <col min="5" max="5" width="54.7109375" style="1" customWidth="1"/>
    <col min="6" max="6" width="2.28515625" style="1" customWidth="1"/>
    <col min="7" max="7" width="54.7109375" style="1" customWidth="1"/>
    <col min="8" max="8" width="2.28515625" style="1" customWidth="1"/>
    <col min="9" max="9" width="54.7109375" style="49" customWidth="1"/>
    <col min="10" max="10" width="2.28515625" style="1" customWidth="1"/>
    <col min="11" max="12" width="12" style="1" customWidth="1"/>
    <col min="13" max="13" width="1.28515625" style="1" customWidth="1"/>
    <col min="14" max="14" width="12" style="1" customWidth="1"/>
    <col min="15" max="15" width="2.42578125" style="1" customWidth="1"/>
    <col min="16" max="16384" width="11.5703125" style="35"/>
  </cols>
  <sheetData>
    <row r="2" spans="1:23" ht="27">
      <c r="B2" s="50" t="s">
        <v>198</v>
      </c>
      <c r="C2" s="50"/>
    </row>
    <row r="3" spans="1:23" ht="27">
      <c r="B3" s="92" t="str">
        <f>'Project Matrix'!B3</f>
        <v>Branch's name</v>
      </c>
      <c r="C3" s="109"/>
    </row>
    <row r="4" spans="1:23">
      <c r="G4" s="49"/>
      <c r="I4" s="1"/>
      <c r="P4" s="1"/>
      <c r="Q4" s="1"/>
      <c r="R4" s="1"/>
      <c r="S4" s="1"/>
      <c r="T4" s="1"/>
      <c r="U4" s="1"/>
      <c r="V4" s="1"/>
      <c r="W4" s="1"/>
    </row>
    <row r="5" spans="1:23">
      <c r="G5" s="49"/>
      <c r="I5" s="1"/>
      <c r="P5" s="1"/>
      <c r="Q5" s="1"/>
      <c r="R5" s="1"/>
      <c r="S5" s="1"/>
      <c r="T5" s="1"/>
      <c r="U5" s="1"/>
      <c r="V5" s="1"/>
      <c r="W5" s="1"/>
    </row>
    <row r="6" spans="1:23" ht="17.45" thickBot="1">
      <c r="B6" s="35"/>
      <c r="C6" s="35"/>
      <c r="F6" s="35"/>
      <c r="G6" s="49"/>
      <c r="H6" s="35"/>
      <c r="I6" s="1"/>
      <c r="M6" s="35"/>
      <c r="P6" s="1"/>
      <c r="Q6" s="1"/>
      <c r="S6" s="1"/>
      <c r="T6" s="1"/>
      <c r="U6" s="1"/>
      <c r="V6" s="1"/>
      <c r="W6" s="1"/>
    </row>
    <row r="7" spans="1:23" ht="17.45" thickBot="1">
      <c r="B7" s="197" t="s">
        <v>55</v>
      </c>
      <c r="D7" s="195" t="s">
        <v>56</v>
      </c>
      <c r="E7" s="196"/>
      <c r="G7" s="197" t="s">
        <v>159</v>
      </c>
      <c r="I7" s="197" t="s">
        <v>57</v>
      </c>
      <c r="K7" s="192" t="s">
        <v>199</v>
      </c>
      <c r="L7" s="193"/>
      <c r="M7" s="193"/>
      <c r="N7" s="194"/>
      <c r="P7" s="37"/>
      <c r="Q7" s="37"/>
    </row>
    <row r="8" spans="1:23" ht="17.45" thickBot="1">
      <c r="B8" s="198"/>
      <c r="D8" s="56" t="s">
        <v>61</v>
      </c>
      <c r="E8" s="57" t="s">
        <v>62</v>
      </c>
      <c r="F8" s="58"/>
      <c r="G8" s="198"/>
      <c r="I8" s="198"/>
      <c r="K8" s="68" t="s">
        <v>63</v>
      </c>
      <c r="L8" s="69" t="s">
        <v>64</v>
      </c>
      <c r="M8" s="2"/>
      <c r="N8" s="70" t="s">
        <v>65</v>
      </c>
      <c r="P8" s="37"/>
      <c r="Q8" s="37"/>
      <c r="R8" s="37"/>
      <c r="S8" s="37"/>
    </row>
    <row r="9" spans="1:23" s="37" customFormat="1" ht="36" customHeight="1">
      <c r="A9" s="1"/>
      <c r="B9" s="200" t="s">
        <v>66</v>
      </c>
      <c r="C9" s="1"/>
      <c r="D9" s="18" t="s">
        <v>67</v>
      </c>
      <c r="E9" s="19" t="s">
        <v>68</v>
      </c>
      <c r="F9" s="23"/>
      <c r="G9" s="28" t="s">
        <v>161</v>
      </c>
      <c r="H9" s="22"/>
      <c r="I9" s="106" t="s">
        <v>69</v>
      </c>
      <c r="J9" s="22"/>
      <c r="K9" s="88">
        <f>Data!J9+Data!K9+Data!L9</f>
        <v>0</v>
      </c>
      <c r="L9" s="71">
        <f>IFERROR(K9/$K$9,0)</f>
        <v>0</v>
      </c>
      <c r="M9" s="72"/>
      <c r="N9" s="73">
        <f>SUM(N10:N42)-N30</f>
        <v>0</v>
      </c>
      <c r="O9" s="1"/>
      <c r="P9" s="35"/>
      <c r="Q9" s="35"/>
    </row>
    <row r="10" spans="1:23" s="37" customFormat="1" ht="64.900000000000006">
      <c r="A10" s="1"/>
      <c r="B10" s="201"/>
      <c r="C10" s="1"/>
      <c r="D10" s="20" t="s">
        <v>70</v>
      </c>
      <c r="E10" s="21" t="s">
        <v>71</v>
      </c>
      <c r="F10" s="23"/>
      <c r="G10" s="30" t="s">
        <v>162</v>
      </c>
      <c r="H10" s="22"/>
      <c r="I10" s="3" t="s">
        <v>72</v>
      </c>
      <c r="J10" s="22"/>
      <c r="K10" s="38">
        <f>Data!J10+Data!K10+Data!L10</f>
        <v>0</v>
      </c>
      <c r="L10" s="74">
        <f t="shared" ref="L10:L12" si="0">IFERROR(K10/$K$9,0)</f>
        <v>0</v>
      </c>
      <c r="M10" s="72"/>
      <c r="N10" s="75"/>
      <c r="O10" s="1"/>
      <c r="P10" s="35"/>
      <c r="Q10" s="35"/>
      <c r="R10" s="35"/>
      <c r="S10" s="35"/>
    </row>
    <row r="11" spans="1:23" s="37" customFormat="1" ht="48.6">
      <c r="A11" s="1"/>
      <c r="B11" s="201"/>
      <c r="C11" s="1"/>
      <c r="D11" s="20" t="s">
        <v>73</v>
      </c>
      <c r="E11" s="21" t="s">
        <v>74</v>
      </c>
      <c r="F11" s="23"/>
      <c r="G11" s="31" t="s">
        <v>163</v>
      </c>
      <c r="H11" s="22"/>
      <c r="I11" s="3" t="s">
        <v>75</v>
      </c>
      <c r="J11" s="22"/>
      <c r="K11" s="38">
        <f>Data!J11+Data!K11+Data!L11</f>
        <v>0</v>
      </c>
      <c r="L11" s="74">
        <f t="shared" si="0"/>
        <v>0</v>
      </c>
      <c r="M11" s="72"/>
      <c r="N11" s="75"/>
      <c r="O11" s="1"/>
      <c r="P11" s="35"/>
      <c r="Q11" s="35"/>
      <c r="R11" s="35"/>
      <c r="S11" s="35"/>
    </row>
    <row r="12" spans="1:23" s="37" customFormat="1" ht="34.15" thickBot="1">
      <c r="A12" s="1"/>
      <c r="B12" s="202"/>
      <c r="C12" s="1"/>
      <c r="D12" s="25" t="s">
        <v>76</v>
      </c>
      <c r="E12" s="26" t="s">
        <v>77</v>
      </c>
      <c r="F12" s="23"/>
      <c r="G12" s="32" t="s">
        <v>164</v>
      </c>
      <c r="H12" s="22"/>
      <c r="I12" s="12" t="s">
        <v>78</v>
      </c>
      <c r="J12" s="22"/>
      <c r="K12" s="51">
        <f>Data!J12+Data!K12+Data!L12</f>
        <v>0</v>
      </c>
      <c r="L12" s="91">
        <f t="shared" si="0"/>
        <v>0</v>
      </c>
      <c r="M12" s="72"/>
      <c r="N12" s="81"/>
      <c r="O12" s="1"/>
      <c r="P12" s="35"/>
      <c r="Q12" s="35"/>
      <c r="R12" s="35"/>
      <c r="S12" s="35"/>
    </row>
    <row r="13" spans="1:23" ht="10.9" customHeight="1" thickBot="1">
      <c r="I13" s="1"/>
    </row>
    <row r="14" spans="1:23" ht="67.150000000000006">
      <c r="B14" s="116" t="s">
        <v>79</v>
      </c>
      <c r="D14" s="5" t="s">
        <v>80</v>
      </c>
      <c r="E14" s="6" t="s">
        <v>81</v>
      </c>
      <c r="F14" s="2"/>
      <c r="G14" s="7" t="s">
        <v>165</v>
      </c>
      <c r="I14" s="7" t="s">
        <v>82</v>
      </c>
      <c r="K14" s="36">
        <f>Data!J14+Data!K14+Data!L14</f>
        <v>0</v>
      </c>
      <c r="L14" s="77"/>
      <c r="M14" s="72"/>
      <c r="N14" s="173"/>
    </row>
    <row r="15" spans="1:23" ht="53.45" customHeight="1">
      <c r="B15" s="117"/>
      <c r="D15" s="8" t="s">
        <v>83</v>
      </c>
      <c r="E15" s="9" t="s">
        <v>84</v>
      </c>
      <c r="F15" s="2"/>
      <c r="G15" s="3" t="s">
        <v>166</v>
      </c>
      <c r="I15" s="3" t="s">
        <v>82</v>
      </c>
      <c r="K15" s="84"/>
      <c r="L15" s="78"/>
      <c r="M15" s="72"/>
      <c r="N15" s="75"/>
    </row>
    <row r="16" spans="1:23" ht="49.15" thickBot="1">
      <c r="B16" s="118"/>
      <c r="D16" s="10" t="s">
        <v>85</v>
      </c>
      <c r="E16" s="11" t="s">
        <v>86</v>
      </c>
      <c r="F16" s="2"/>
      <c r="G16" s="12" t="s">
        <v>167</v>
      </c>
      <c r="I16" s="12" t="s">
        <v>87</v>
      </c>
      <c r="K16" s="51">
        <f>Data!J16+Data!K16+Data!L16</f>
        <v>0</v>
      </c>
      <c r="L16" s="79"/>
      <c r="M16" s="72"/>
      <c r="N16" s="174"/>
    </row>
    <row r="17" spans="2:14" ht="10.9" customHeight="1" thickBot="1">
      <c r="I17" s="1"/>
    </row>
    <row r="18" spans="2:14" ht="50.45" customHeight="1">
      <c r="B18" s="116" t="s">
        <v>88</v>
      </c>
      <c r="D18" s="5" t="s">
        <v>89</v>
      </c>
      <c r="E18" s="6" t="s">
        <v>90</v>
      </c>
      <c r="F18" s="2"/>
      <c r="G18" s="7" t="s">
        <v>168</v>
      </c>
      <c r="I18" s="7" t="s">
        <v>91</v>
      </c>
      <c r="K18" s="138">
        <f>Data!J18+Data!K18+Data!L18</f>
        <v>0</v>
      </c>
      <c r="L18" s="77"/>
      <c r="M18" s="72"/>
      <c r="N18" s="80"/>
    </row>
    <row r="19" spans="2:14" ht="50.45">
      <c r="B19" s="117"/>
      <c r="D19" s="8" t="s">
        <v>92</v>
      </c>
      <c r="E19" s="9" t="s">
        <v>93</v>
      </c>
      <c r="F19" s="2"/>
      <c r="G19" s="3" t="s">
        <v>169</v>
      </c>
      <c r="I19" s="3" t="s">
        <v>94</v>
      </c>
      <c r="K19" s="139">
        <f>Data!J19+Data!K19+Data!L19</f>
        <v>0</v>
      </c>
      <c r="L19" s="78"/>
      <c r="M19" s="72"/>
      <c r="N19" s="75"/>
    </row>
    <row r="20" spans="2:14" ht="32.450000000000003">
      <c r="B20" s="117"/>
      <c r="D20" s="13" t="s">
        <v>95</v>
      </c>
      <c r="E20" s="14" t="s">
        <v>96</v>
      </c>
      <c r="F20" s="2"/>
      <c r="G20" s="4" t="s">
        <v>170</v>
      </c>
      <c r="I20" s="4" t="s">
        <v>97</v>
      </c>
      <c r="K20" s="139">
        <f>Data!J22+Data!K22+Data!L22</f>
        <v>0</v>
      </c>
      <c r="L20" s="78"/>
      <c r="M20" s="72"/>
      <c r="N20" s="75"/>
    </row>
    <row r="21" spans="2:14" ht="33" thickBot="1">
      <c r="B21" s="118"/>
      <c r="D21" s="10" t="s">
        <v>98</v>
      </c>
      <c r="E21" s="11" t="s">
        <v>99</v>
      </c>
      <c r="F21" s="2"/>
      <c r="G21" s="12" t="s">
        <v>171</v>
      </c>
      <c r="I21" s="12" t="s">
        <v>100</v>
      </c>
      <c r="K21" s="52">
        <f>Data!J23+Data!K23+Data!L23</f>
        <v>0</v>
      </c>
      <c r="L21" s="79"/>
      <c r="M21" s="72"/>
      <c r="N21" s="81"/>
    </row>
    <row r="22" spans="2:14" ht="17.45" thickBot="1">
      <c r="F22" s="2"/>
      <c r="I22" s="1"/>
      <c r="L22" s="2"/>
      <c r="M22" s="2"/>
      <c r="N22" s="2"/>
    </row>
    <row r="23" spans="2:14" ht="50.45">
      <c r="B23" s="116" t="s">
        <v>101</v>
      </c>
      <c r="D23" s="5" t="s">
        <v>102</v>
      </c>
      <c r="E23" s="6" t="s">
        <v>103</v>
      </c>
      <c r="F23" s="2"/>
      <c r="G23" s="28" t="s">
        <v>172</v>
      </c>
      <c r="I23" s="7" t="s">
        <v>104</v>
      </c>
      <c r="K23" s="138">
        <f>Data!J26+Data!K26++Data!L26</f>
        <v>0</v>
      </c>
      <c r="L23" s="94">
        <f>IFERROR(K23/$K$9,0)</f>
        <v>0</v>
      </c>
      <c r="M23" s="72"/>
      <c r="N23" s="173"/>
    </row>
    <row r="24" spans="2:14" ht="48.6">
      <c r="B24" s="117"/>
      <c r="D24" s="8" t="s">
        <v>105</v>
      </c>
      <c r="E24" s="15" t="s">
        <v>106</v>
      </c>
      <c r="G24" s="3" t="s">
        <v>173</v>
      </c>
      <c r="I24" s="3" t="s">
        <v>107</v>
      </c>
      <c r="K24" s="139">
        <f>Data!J27+Data!K27+Data!L27</f>
        <v>0</v>
      </c>
      <c r="L24" s="74">
        <f t="shared" ref="L24:L36" si="1">IFERROR(K24/$K$9,0)</f>
        <v>0</v>
      </c>
      <c r="M24" s="72"/>
      <c r="N24" s="175"/>
    </row>
    <row r="25" spans="2:14" ht="129.6">
      <c r="B25" s="117"/>
      <c r="D25" s="8" t="s">
        <v>108</v>
      </c>
      <c r="E25" s="15" t="s">
        <v>109</v>
      </c>
      <c r="F25" s="2"/>
      <c r="G25" s="3" t="s">
        <v>174</v>
      </c>
      <c r="I25" s="3" t="s">
        <v>110</v>
      </c>
      <c r="K25" s="139">
        <f>Data!J28+Data!K28+Data!L28</f>
        <v>0</v>
      </c>
      <c r="L25" s="74">
        <f t="shared" si="1"/>
        <v>0</v>
      </c>
      <c r="M25" s="72"/>
      <c r="N25" s="175"/>
    </row>
    <row r="26" spans="2:14" ht="67.150000000000006">
      <c r="B26" s="117"/>
      <c r="D26" s="8" t="s">
        <v>111</v>
      </c>
      <c r="E26" s="15" t="s">
        <v>175</v>
      </c>
      <c r="F26" s="2"/>
      <c r="G26" s="3" t="s">
        <v>176</v>
      </c>
      <c r="I26" s="3" t="s">
        <v>113</v>
      </c>
      <c r="K26" s="139">
        <f>Data!J29+Data!K29+Data!L19</f>
        <v>0</v>
      </c>
      <c r="L26" s="74">
        <f t="shared" si="1"/>
        <v>0</v>
      </c>
      <c r="M26" s="72"/>
      <c r="N26" s="75"/>
    </row>
    <row r="27" spans="2:14" ht="64.900000000000006">
      <c r="B27" s="117"/>
      <c r="D27" s="8" t="s">
        <v>114</v>
      </c>
      <c r="E27" s="14" t="s">
        <v>115</v>
      </c>
      <c r="F27" s="2"/>
      <c r="G27" s="16"/>
      <c r="I27" s="4" t="s">
        <v>116</v>
      </c>
      <c r="K27" s="139">
        <f>Data!J30+Data!K30+Data!L30</f>
        <v>0</v>
      </c>
      <c r="L27" s="74">
        <f t="shared" si="1"/>
        <v>0</v>
      </c>
      <c r="M27" s="72"/>
      <c r="N27" s="76"/>
    </row>
    <row r="28" spans="2:14" ht="33.6">
      <c r="B28" s="117"/>
      <c r="D28" s="59" t="s">
        <v>117</v>
      </c>
      <c r="E28" s="15" t="s">
        <v>118</v>
      </c>
      <c r="F28" s="2"/>
      <c r="G28" s="3" t="s">
        <v>177</v>
      </c>
      <c r="I28" s="3" t="s">
        <v>119</v>
      </c>
      <c r="K28" s="139">
        <f>Data!J31+Data!K31+Data!L31+Data!J32+Data!K32+Data!L32</f>
        <v>0</v>
      </c>
      <c r="L28" s="74">
        <f t="shared" si="1"/>
        <v>0</v>
      </c>
      <c r="M28" s="72"/>
      <c r="N28" s="175"/>
    </row>
    <row r="29" spans="2:14" ht="64.900000000000006">
      <c r="B29" s="117"/>
      <c r="D29" s="8" t="s">
        <v>120</v>
      </c>
      <c r="E29" s="9" t="s">
        <v>121</v>
      </c>
      <c r="F29" s="2"/>
      <c r="G29" s="17" t="s">
        <v>178</v>
      </c>
      <c r="I29" s="17" t="s">
        <v>122</v>
      </c>
      <c r="K29" s="139">
        <f>Data!J33+Data!K33+Data!L33</f>
        <v>0</v>
      </c>
      <c r="L29" s="74">
        <f t="shared" si="1"/>
        <v>0</v>
      </c>
      <c r="M29" s="72"/>
      <c r="N29" s="175"/>
    </row>
    <row r="30" spans="2:14" ht="48.6">
      <c r="B30" s="117"/>
      <c r="D30" s="8" t="s">
        <v>123</v>
      </c>
      <c r="E30" s="9" t="s">
        <v>124</v>
      </c>
      <c r="F30" s="2"/>
      <c r="G30" s="17" t="s">
        <v>179</v>
      </c>
      <c r="I30" s="17" t="s">
        <v>125</v>
      </c>
      <c r="K30" s="139">
        <f>Data!J34+Data!K34+Data!L34</f>
        <v>0</v>
      </c>
      <c r="L30" s="74">
        <f t="shared" si="1"/>
        <v>0</v>
      </c>
      <c r="M30" s="72"/>
      <c r="N30" s="83">
        <f>IFERROR((N29*K30)/K29,0)</f>
        <v>0</v>
      </c>
    </row>
    <row r="31" spans="2:14" ht="145.9">
      <c r="B31" s="117"/>
      <c r="D31" s="8" t="s">
        <v>126</v>
      </c>
      <c r="E31" s="9" t="s">
        <v>127</v>
      </c>
      <c r="F31" s="2"/>
      <c r="G31" s="17" t="s">
        <v>180</v>
      </c>
      <c r="I31" s="17" t="s">
        <v>122</v>
      </c>
      <c r="K31" s="139">
        <f>Data!J35+Data!K35+Data!L35</f>
        <v>0</v>
      </c>
      <c r="L31" s="74">
        <f>IFERROR(K31/$K$9,0)</f>
        <v>0</v>
      </c>
      <c r="M31" s="72"/>
      <c r="N31" s="175"/>
    </row>
    <row r="32" spans="2:14" ht="64.900000000000006">
      <c r="B32" s="117"/>
      <c r="D32" s="8" t="s">
        <v>128</v>
      </c>
      <c r="E32" s="9" t="s">
        <v>129</v>
      </c>
      <c r="F32" s="2"/>
      <c r="G32" s="17" t="s">
        <v>181</v>
      </c>
      <c r="I32" s="17" t="s">
        <v>130</v>
      </c>
      <c r="K32" s="139">
        <f>Data!J36+Data!K36+Data!L36</f>
        <v>0</v>
      </c>
      <c r="L32" s="74">
        <f t="shared" si="1"/>
        <v>0</v>
      </c>
      <c r="M32" s="72"/>
      <c r="N32" s="175"/>
    </row>
    <row r="33" spans="1:15" ht="64.900000000000006">
      <c r="B33" s="117"/>
      <c r="D33" s="8" t="s">
        <v>131</v>
      </c>
      <c r="E33" s="9" t="s">
        <v>132</v>
      </c>
      <c r="F33" s="2"/>
      <c r="G33" s="17" t="s">
        <v>182</v>
      </c>
      <c r="I33" s="17" t="s">
        <v>130</v>
      </c>
      <c r="K33" s="139">
        <f>Data!J37+Data!K37+Data!L37</f>
        <v>0</v>
      </c>
      <c r="L33" s="74">
        <f t="shared" si="1"/>
        <v>0</v>
      </c>
      <c r="M33" s="72"/>
      <c r="N33" s="175"/>
    </row>
    <row r="34" spans="1:15" ht="81">
      <c r="B34" s="117"/>
      <c r="D34" s="8" t="s">
        <v>133</v>
      </c>
      <c r="E34" s="9" t="s">
        <v>200</v>
      </c>
      <c r="F34" s="2"/>
      <c r="G34" s="17" t="s">
        <v>183</v>
      </c>
      <c r="I34" s="17" t="s">
        <v>135</v>
      </c>
      <c r="K34" s="139">
        <f>Data!J38+Data!K38+Data!L38</f>
        <v>0</v>
      </c>
      <c r="L34" s="74">
        <f t="shared" si="1"/>
        <v>0</v>
      </c>
      <c r="M34" s="72"/>
      <c r="N34" s="83">
        <f>IFERROR((N33*K34)/K33,0)</f>
        <v>0</v>
      </c>
    </row>
    <row r="35" spans="1:15" ht="113.45">
      <c r="B35" s="117"/>
      <c r="D35" s="8" t="s">
        <v>136</v>
      </c>
      <c r="E35" s="9" t="s">
        <v>137</v>
      </c>
      <c r="F35" s="2"/>
      <c r="G35" s="17" t="s">
        <v>184</v>
      </c>
      <c r="I35" s="17" t="s">
        <v>138</v>
      </c>
      <c r="K35" s="139">
        <f>Data!J40+Data!K40+Data!L40</f>
        <v>0</v>
      </c>
      <c r="L35" s="74">
        <f>IFERROR(K35/$K$9,0)</f>
        <v>0</v>
      </c>
      <c r="M35" s="72"/>
      <c r="N35" s="175"/>
    </row>
    <row r="36" spans="1:15" ht="113.45">
      <c r="B36" s="117"/>
      <c r="D36" s="8" t="s">
        <v>139</v>
      </c>
      <c r="E36" s="9" t="s">
        <v>140</v>
      </c>
      <c r="F36" s="2"/>
      <c r="G36" s="17" t="s">
        <v>185</v>
      </c>
      <c r="I36" s="17" t="s">
        <v>141</v>
      </c>
      <c r="K36" s="139">
        <f>Data!J42+Data!K42+Data!L42</f>
        <v>0</v>
      </c>
      <c r="L36" s="74">
        <f t="shared" si="1"/>
        <v>0</v>
      </c>
      <c r="M36" s="72"/>
      <c r="N36" s="175"/>
    </row>
    <row r="37" spans="1:15" ht="64.900000000000006">
      <c r="B37" s="117"/>
      <c r="D37" s="8" t="s">
        <v>142</v>
      </c>
      <c r="E37" s="9" t="s">
        <v>143</v>
      </c>
      <c r="F37" s="2"/>
      <c r="G37" s="17" t="s">
        <v>186</v>
      </c>
      <c r="I37" s="3" t="s">
        <v>144</v>
      </c>
      <c r="K37" s="84"/>
      <c r="L37" s="85"/>
      <c r="M37" s="72"/>
      <c r="N37" s="83">
        <f>Data!J43+Data!K43+Data!L43</f>
        <v>0</v>
      </c>
    </row>
    <row r="38" spans="1:15" ht="64.900000000000006">
      <c r="B38" s="117"/>
      <c r="D38" s="8" t="s">
        <v>145</v>
      </c>
      <c r="E38" s="9" t="s">
        <v>146</v>
      </c>
      <c r="F38" s="2"/>
      <c r="G38" s="24" t="s">
        <v>65</v>
      </c>
      <c r="I38" s="3" t="s">
        <v>147</v>
      </c>
      <c r="K38" s="84"/>
      <c r="L38" s="85"/>
      <c r="M38" s="72"/>
      <c r="N38" s="83">
        <f>Data!J44+Data!K44+Data!L44</f>
        <v>0</v>
      </c>
    </row>
    <row r="39" spans="1:15" ht="64.900000000000006">
      <c r="B39" s="117"/>
      <c r="D39" s="8" t="s">
        <v>148</v>
      </c>
      <c r="E39" s="9" t="s">
        <v>149</v>
      </c>
      <c r="F39" s="2"/>
      <c r="G39" s="3" t="s">
        <v>65</v>
      </c>
      <c r="I39" s="3" t="s">
        <v>150</v>
      </c>
      <c r="K39" s="84"/>
      <c r="L39" s="85"/>
      <c r="M39" s="72"/>
      <c r="N39" s="83">
        <f>Data!J45+Data!K45+Data!L45</f>
        <v>0</v>
      </c>
    </row>
    <row r="40" spans="1:15" ht="64.900000000000006">
      <c r="B40" s="117"/>
      <c r="D40" s="8" t="s">
        <v>151</v>
      </c>
      <c r="E40" s="9" t="s">
        <v>152</v>
      </c>
      <c r="F40" s="2"/>
      <c r="G40" s="3" t="s">
        <v>65</v>
      </c>
      <c r="I40" s="3" t="s">
        <v>153</v>
      </c>
      <c r="K40" s="84"/>
      <c r="L40" s="85"/>
      <c r="M40" s="72"/>
      <c r="N40" s="83">
        <f>Data!J46+Data!K46+Data!L46</f>
        <v>0</v>
      </c>
    </row>
    <row r="41" spans="1:15" ht="64.900000000000006">
      <c r="B41" s="117"/>
      <c r="D41" s="8"/>
      <c r="E41" s="176" t="s">
        <v>154</v>
      </c>
      <c r="F41" s="2"/>
      <c r="G41" s="4" t="s">
        <v>187</v>
      </c>
      <c r="I41" s="4" t="s">
        <v>155</v>
      </c>
      <c r="K41" s="139">
        <f>Data!J47+Data!K47+Data!L47</f>
        <v>0</v>
      </c>
      <c r="L41" s="85"/>
      <c r="M41" s="72"/>
      <c r="N41" s="76"/>
    </row>
    <row r="42" spans="1:15" ht="81.599999999999994" thickBot="1">
      <c r="B42" s="118"/>
      <c r="D42" s="10"/>
      <c r="E42" s="11" t="s">
        <v>156</v>
      </c>
      <c r="F42" s="2"/>
      <c r="G42" s="12" t="s">
        <v>188</v>
      </c>
      <c r="I42" s="12" t="s">
        <v>157</v>
      </c>
      <c r="K42" s="52">
        <f>Data!J48+Data!K48+Data!L48</f>
        <v>0</v>
      </c>
      <c r="L42" s="86"/>
      <c r="M42" s="72"/>
      <c r="N42" s="81"/>
    </row>
    <row r="43" spans="1:15">
      <c r="F43" s="2"/>
      <c r="G43" s="35"/>
      <c r="I43" s="107"/>
      <c r="K43" s="2"/>
      <c r="L43" s="2"/>
      <c r="M43" s="2"/>
      <c r="N43" s="2"/>
    </row>
    <row r="44" spans="1:15" s="134" customFormat="1">
      <c r="A44" s="132"/>
      <c r="B44" s="132" t="s">
        <v>189</v>
      </c>
      <c r="C44" s="132"/>
      <c r="D44" s="132"/>
      <c r="E44" s="132"/>
      <c r="F44" s="113"/>
      <c r="G44" s="132"/>
      <c r="H44" s="132"/>
      <c r="I44" s="133"/>
      <c r="J44" s="132"/>
      <c r="K44" s="113"/>
      <c r="L44" s="113"/>
      <c r="M44" s="113"/>
      <c r="N44" s="113"/>
      <c r="O44" s="132"/>
    </row>
    <row r="45" spans="1:15" ht="29.45" customHeight="1">
      <c r="B45" s="135" t="s">
        <v>190</v>
      </c>
      <c r="D45" s="203"/>
      <c r="E45" s="204"/>
      <c r="F45" s="204"/>
      <c r="G45" s="204"/>
      <c r="H45" s="204"/>
      <c r="I45" s="204"/>
      <c r="J45" s="204"/>
      <c r="K45" s="204"/>
      <c r="L45" s="204"/>
      <c r="M45" s="204"/>
      <c r="N45" s="205"/>
    </row>
    <row r="46" spans="1:15" ht="29.45" customHeight="1">
      <c r="B46" s="135" t="s">
        <v>191</v>
      </c>
      <c r="D46" s="203"/>
      <c r="E46" s="204"/>
      <c r="F46" s="204"/>
      <c r="G46" s="204"/>
      <c r="H46" s="204"/>
      <c r="I46" s="204"/>
      <c r="J46" s="204"/>
      <c r="K46" s="204"/>
      <c r="L46" s="204"/>
      <c r="M46" s="204"/>
      <c r="N46" s="205"/>
    </row>
    <row r="47" spans="1:15" ht="29.45" customHeight="1">
      <c r="B47" s="135" t="s">
        <v>192</v>
      </c>
      <c r="D47" s="203"/>
      <c r="E47" s="204"/>
      <c r="F47" s="204"/>
      <c r="G47" s="204"/>
      <c r="H47" s="204"/>
      <c r="I47" s="204"/>
      <c r="J47" s="204"/>
      <c r="K47" s="204"/>
      <c r="L47" s="204"/>
      <c r="M47" s="204"/>
      <c r="N47" s="205"/>
    </row>
    <row r="49" spans="2:14">
      <c r="B49" s="132" t="s">
        <v>193</v>
      </c>
    </row>
    <row r="50" spans="2:14" ht="29.45" customHeight="1">
      <c r="B50" s="135" t="s">
        <v>190</v>
      </c>
      <c r="D50" s="203"/>
      <c r="E50" s="204"/>
      <c r="F50" s="204"/>
      <c r="G50" s="204"/>
      <c r="H50" s="204"/>
      <c r="I50" s="204"/>
      <c r="J50" s="204"/>
      <c r="K50" s="204"/>
      <c r="L50" s="204"/>
      <c r="M50" s="204"/>
      <c r="N50" s="205"/>
    </row>
    <row r="51" spans="2:14" ht="29.45" customHeight="1">
      <c r="B51" s="135" t="s">
        <v>191</v>
      </c>
      <c r="D51" s="203"/>
      <c r="E51" s="204"/>
      <c r="F51" s="204"/>
      <c r="G51" s="204"/>
      <c r="H51" s="204"/>
      <c r="I51" s="204"/>
      <c r="J51" s="204"/>
      <c r="K51" s="204"/>
      <c r="L51" s="204"/>
      <c r="M51" s="204"/>
      <c r="N51" s="205"/>
    </row>
    <row r="52" spans="2:14" ht="29.45" customHeight="1">
      <c r="B52" s="135" t="s">
        <v>192</v>
      </c>
      <c r="D52" s="203"/>
      <c r="E52" s="204"/>
      <c r="F52" s="204"/>
      <c r="G52" s="204"/>
      <c r="H52" s="204"/>
      <c r="I52" s="204"/>
      <c r="J52" s="204"/>
      <c r="K52" s="204"/>
      <c r="L52" s="204"/>
      <c r="M52" s="204"/>
      <c r="N52" s="205"/>
    </row>
    <row r="54" spans="2:14">
      <c r="B54" s="132" t="s">
        <v>194</v>
      </c>
    </row>
    <row r="55" spans="2:14" ht="29.45" customHeight="1">
      <c r="B55" s="135" t="s">
        <v>190</v>
      </c>
      <c r="D55" s="203"/>
      <c r="E55" s="204"/>
      <c r="F55" s="204"/>
      <c r="G55" s="204"/>
      <c r="H55" s="204"/>
      <c r="I55" s="204"/>
      <c r="J55" s="204"/>
      <c r="K55" s="204"/>
      <c r="L55" s="204"/>
      <c r="M55" s="204"/>
      <c r="N55" s="205"/>
    </row>
    <row r="56" spans="2:14" ht="29.45" customHeight="1">
      <c r="B56" s="135" t="s">
        <v>191</v>
      </c>
      <c r="D56" s="203"/>
      <c r="E56" s="204"/>
      <c r="F56" s="204"/>
      <c r="G56" s="204"/>
      <c r="H56" s="204"/>
      <c r="I56" s="204"/>
      <c r="J56" s="204"/>
      <c r="K56" s="204"/>
      <c r="L56" s="204"/>
      <c r="M56" s="204"/>
      <c r="N56" s="205"/>
    </row>
    <row r="57" spans="2:14" ht="29.45" customHeight="1">
      <c r="B57" s="135" t="s">
        <v>192</v>
      </c>
      <c r="D57" s="203"/>
      <c r="E57" s="204"/>
      <c r="F57" s="204"/>
      <c r="G57" s="204"/>
      <c r="H57" s="204"/>
      <c r="I57" s="204"/>
      <c r="J57" s="204"/>
      <c r="K57" s="204"/>
      <c r="L57" s="204"/>
      <c r="M57" s="204"/>
      <c r="N57" s="205"/>
    </row>
    <row r="59" spans="2:14">
      <c r="B59" s="132" t="s">
        <v>195</v>
      </c>
    </row>
    <row r="60" spans="2:14" ht="82.15" customHeight="1">
      <c r="B60" s="203"/>
      <c r="C60" s="204"/>
      <c r="D60" s="204"/>
      <c r="E60" s="204"/>
      <c r="F60" s="204"/>
      <c r="G60" s="204"/>
      <c r="H60" s="204"/>
      <c r="I60" s="204"/>
      <c r="J60" s="204"/>
      <c r="K60" s="204"/>
      <c r="L60" s="204"/>
      <c r="M60" s="204"/>
      <c r="N60" s="205"/>
    </row>
    <row r="62" spans="2:14">
      <c r="B62" s="132" t="s">
        <v>196</v>
      </c>
    </row>
    <row r="63" spans="2:14" ht="82.15" customHeight="1">
      <c r="B63" s="203"/>
      <c r="C63" s="204"/>
      <c r="D63" s="204"/>
      <c r="E63" s="204"/>
      <c r="F63" s="204"/>
      <c r="G63" s="204"/>
      <c r="H63" s="204"/>
      <c r="I63" s="204"/>
      <c r="J63" s="204"/>
      <c r="K63" s="204"/>
      <c r="L63" s="204"/>
      <c r="M63" s="204"/>
      <c r="N63" s="205"/>
    </row>
    <row r="65" spans="2:14">
      <c r="B65" s="132" t="s">
        <v>197</v>
      </c>
    </row>
    <row r="66" spans="2:14" ht="82.15" customHeight="1">
      <c r="B66" s="203"/>
      <c r="C66" s="204"/>
      <c r="D66" s="204"/>
      <c r="E66" s="204"/>
      <c r="F66" s="204"/>
      <c r="G66" s="204"/>
      <c r="H66" s="204"/>
      <c r="I66" s="204"/>
      <c r="J66" s="204"/>
      <c r="K66" s="204"/>
      <c r="L66" s="204"/>
      <c r="M66" s="204"/>
      <c r="N66" s="205"/>
    </row>
  </sheetData>
  <mergeCells count="18">
    <mergeCell ref="D47:N47"/>
    <mergeCell ref="D50:N50"/>
    <mergeCell ref="D51:N51"/>
    <mergeCell ref="B63:N63"/>
    <mergeCell ref="B66:N66"/>
    <mergeCell ref="D52:N52"/>
    <mergeCell ref="D55:N55"/>
    <mergeCell ref="D56:N56"/>
    <mergeCell ref="D57:N57"/>
    <mergeCell ref="B60:N60"/>
    <mergeCell ref="D45:N45"/>
    <mergeCell ref="D46:N46"/>
    <mergeCell ref="D7:E7"/>
    <mergeCell ref="B7:B8"/>
    <mergeCell ref="G7:G8"/>
    <mergeCell ref="B9:B12"/>
    <mergeCell ref="K7:N7"/>
    <mergeCell ref="I7:I8"/>
  </mergeCells>
  <printOptions horizontalCentered="1"/>
  <pageMargins left="0.70866141732283472" right="0.70866141732283472" top="0.74803149606299213" bottom="0.74803149606299213" header="0.31496062992125984" footer="0.31496062992125984"/>
  <pageSetup paperSize="9" scale="32" fitToHeight="2" orientation="portrait" r:id="rId1"/>
  <rowBreaks count="1" manualBreakCount="1">
    <brk id="43"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3A9D4-006E-43F0-8130-74A3B6E1F3C0}">
  <dimension ref="A2:W66"/>
  <sheetViews>
    <sheetView topLeftCell="C1" zoomScale="70" zoomScaleNormal="70" workbookViewId="0">
      <selection activeCell="E3" sqref="E3"/>
    </sheetView>
  </sheetViews>
  <sheetFormatPr defaultColWidth="11.5703125" defaultRowHeight="16.899999999999999"/>
  <cols>
    <col min="1" max="1" width="2.42578125" style="1" customWidth="1"/>
    <col min="2" max="2" width="47.85546875" style="1" customWidth="1"/>
    <col min="3" max="3" width="2.28515625" style="1" customWidth="1"/>
    <col min="4" max="4" width="9.140625" style="1" bestFit="1" customWidth="1"/>
    <col min="5" max="5" width="54.7109375" style="1" customWidth="1"/>
    <col min="6" max="6" width="2.28515625" style="1" customWidth="1"/>
    <col min="7" max="7" width="54.7109375" style="1" customWidth="1"/>
    <col min="8" max="8" width="2.28515625" style="1" customWidth="1"/>
    <col min="9" max="9" width="54.7109375" style="49" customWidth="1"/>
    <col min="10" max="10" width="2.28515625" style="1" customWidth="1"/>
    <col min="11" max="12" width="12" style="1" customWidth="1"/>
    <col min="13" max="13" width="1.28515625" style="1" customWidth="1"/>
    <col min="14" max="14" width="12" style="1" customWidth="1"/>
    <col min="15" max="15" width="2.42578125" style="1" customWidth="1"/>
    <col min="16" max="16384" width="11.5703125" style="35"/>
  </cols>
  <sheetData>
    <row r="2" spans="1:23" ht="27">
      <c r="B2" s="50" t="s">
        <v>201</v>
      </c>
      <c r="C2" s="50"/>
    </row>
    <row r="3" spans="1:23" ht="27">
      <c r="B3" s="92" t="str">
        <f>'Project Matrix'!B3</f>
        <v>Branch's name</v>
      </c>
      <c r="C3" s="109"/>
    </row>
    <row r="4" spans="1:23">
      <c r="G4" s="49"/>
      <c r="I4" s="1"/>
      <c r="P4" s="1"/>
      <c r="Q4" s="1"/>
      <c r="R4" s="1"/>
      <c r="S4" s="1"/>
      <c r="T4" s="1"/>
      <c r="U4" s="1"/>
      <c r="V4" s="1"/>
      <c r="W4" s="1"/>
    </row>
    <row r="5" spans="1:23">
      <c r="G5" s="49"/>
      <c r="I5" s="1"/>
      <c r="P5" s="1"/>
      <c r="Q5" s="1"/>
      <c r="R5" s="1"/>
      <c r="S5" s="1"/>
      <c r="T5" s="1"/>
      <c r="U5" s="1"/>
      <c r="V5" s="1"/>
      <c r="W5" s="1"/>
    </row>
    <row r="6" spans="1:23" ht="17.45" thickBot="1">
      <c r="B6" s="35"/>
      <c r="C6" s="35"/>
      <c r="F6" s="35"/>
      <c r="G6" s="49"/>
      <c r="H6" s="35"/>
      <c r="I6" s="1"/>
      <c r="M6" s="35"/>
      <c r="P6" s="1"/>
      <c r="Q6" s="1"/>
      <c r="S6" s="1"/>
      <c r="T6" s="1"/>
      <c r="U6" s="1"/>
      <c r="V6" s="1"/>
      <c r="W6" s="1"/>
    </row>
    <row r="7" spans="1:23" ht="17.45" thickBot="1">
      <c r="B7" s="197" t="s">
        <v>55</v>
      </c>
      <c r="D7" s="195" t="s">
        <v>56</v>
      </c>
      <c r="E7" s="196"/>
      <c r="G7" s="197" t="s">
        <v>159</v>
      </c>
      <c r="I7" s="197" t="s">
        <v>57</v>
      </c>
      <c r="K7" s="192" t="s">
        <v>202</v>
      </c>
      <c r="L7" s="193"/>
      <c r="M7" s="193"/>
      <c r="N7" s="194"/>
      <c r="P7" s="37"/>
      <c r="Q7" s="37"/>
    </row>
    <row r="8" spans="1:23" ht="17.45" thickBot="1">
      <c r="B8" s="198"/>
      <c r="D8" s="56" t="s">
        <v>61</v>
      </c>
      <c r="E8" s="57" t="s">
        <v>62</v>
      </c>
      <c r="F8" s="58"/>
      <c r="G8" s="198"/>
      <c r="I8" s="198"/>
      <c r="K8" s="68" t="s">
        <v>63</v>
      </c>
      <c r="L8" s="69" t="s">
        <v>64</v>
      </c>
      <c r="M8" s="2"/>
      <c r="N8" s="70" t="s">
        <v>65</v>
      </c>
      <c r="P8" s="37"/>
      <c r="Q8" s="37"/>
      <c r="R8" s="37"/>
      <c r="S8" s="37"/>
    </row>
    <row r="9" spans="1:23" s="37" customFormat="1" ht="36" customHeight="1">
      <c r="A9" s="1"/>
      <c r="B9" s="200" t="s">
        <v>66</v>
      </c>
      <c r="C9" s="1"/>
      <c r="D9" s="18" t="s">
        <v>67</v>
      </c>
      <c r="E9" s="19" t="s">
        <v>68</v>
      </c>
      <c r="F9" s="23"/>
      <c r="G9" s="28" t="s">
        <v>161</v>
      </c>
      <c r="H9" s="22"/>
      <c r="I9" s="106" t="s">
        <v>69</v>
      </c>
      <c r="J9" s="22"/>
      <c r="K9" s="88">
        <f>Data!N9+Data!O9+Data!P9</f>
        <v>0</v>
      </c>
      <c r="L9" s="71">
        <f>IFERROR(K9/$K$9,0)</f>
        <v>0</v>
      </c>
      <c r="M9" s="72"/>
      <c r="N9" s="73">
        <f>SUM(N10:N42)-N30</f>
        <v>0</v>
      </c>
      <c r="O9" s="1"/>
      <c r="P9" s="35"/>
      <c r="Q9" s="35"/>
    </row>
    <row r="10" spans="1:23" s="37" customFormat="1" ht="64.900000000000006">
      <c r="A10" s="1"/>
      <c r="B10" s="201"/>
      <c r="C10" s="1"/>
      <c r="D10" s="20" t="s">
        <v>70</v>
      </c>
      <c r="E10" s="21" t="s">
        <v>71</v>
      </c>
      <c r="F10" s="23"/>
      <c r="G10" s="30" t="s">
        <v>162</v>
      </c>
      <c r="H10" s="22"/>
      <c r="I10" s="3" t="s">
        <v>72</v>
      </c>
      <c r="J10" s="22"/>
      <c r="K10" s="38">
        <f>Data!N10+Data!O10+Data!P10</f>
        <v>0</v>
      </c>
      <c r="L10" s="74">
        <f t="shared" ref="L10:L12" si="0">IFERROR(K10/$K$9,0)</f>
        <v>0</v>
      </c>
      <c r="M10" s="72"/>
      <c r="N10" s="75"/>
      <c r="O10" s="1"/>
      <c r="P10" s="35"/>
      <c r="Q10" s="35"/>
      <c r="R10" s="35"/>
      <c r="S10" s="35"/>
    </row>
    <row r="11" spans="1:23" s="37" customFormat="1" ht="48.6">
      <c r="A11" s="1"/>
      <c r="B11" s="201"/>
      <c r="C11" s="1"/>
      <c r="D11" s="20" t="s">
        <v>73</v>
      </c>
      <c r="E11" s="21" t="s">
        <v>74</v>
      </c>
      <c r="F11" s="23"/>
      <c r="G11" s="31" t="s">
        <v>163</v>
      </c>
      <c r="H11" s="22"/>
      <c r="I11" s="3" t="s">
        <v>75</v>
      </c>
      <c r="J11" s="22"/>
      <c r="K11" s="38">
        <f>Data!N11+Data!O11+Data!P11</f>
        <v>0</v>
      </c>
      <c r="L11" s="74">
        <f t="shared" si="0"/>
        <v>0</v>
      </c>
      <c r="M11" s="72"/>
      <c r="N11" s="75"/>
      <c r="O11" s="1"/>
      <c r="P11" s="35"/>
      <c r="Q11" s="35"/>
      <c r="R11" s="35"/>
      <c r="S11" s="35"/>
    </row>
    <row r="12" spans="1:23" s="37" customFormat="1" ht="34.15" thickBot="1">
      <c r="A12" s="1"/>
      <c r="B12" s="202"/>
      <c r="C12" s="1"/>
      <c r="D12" s="25" t="s">
        <v>76</v>
      </c>
      <c r="E12" s="26" t="s">
        <v>77</v>
      </c>
      <c r="F12" s="23"/>
      <c r="G12" s="32" t="s">
        <v>164</v>
      </c>
      <c r="H12" s="22"/>
      <c r="I12" s="12" t="s">
        <v>78</v>
      </c>
      <c r="J12" s="22"/>
      <c r="K12" s="51">
        <f>Data!N12+Data!O12+Data!P12</f>
        <v>0</v>
      </c>
      <c r="L12" s="91">
        <f t="shared" si="0"/>
        <v>0</v>
      </c>
      <c r="M12" s="72"/>
      <c r="N12" s="81"/>
      <c r="O12" s="1"/>
      <c r="P12" s="35"/>
      <c r="Q12" s="35"/>
      <c r="R12" s="35"/>
      <c r="S12" s="35"/>
    </row>
    <row r="13" spans="1:23" ht="10.9" customHeight="1" thickBot="1">
      <c r="I13" s="1"/>
    </row>
    <row r="14" spans="1:23" ht="67.150000000000006">
      <c r="B14" s="116" t="s">
        <v>79</v>
      </c>
      <c r="D14" s="5" t="s">
        <v>80</v>
      </c>
      <c r="E14" s="6" t="s">
        <v>81</v>
      </c>
      <c r="F14" s="2"/>
      <c r="G14" s="7" t="s">
        <v>165</v>
      </c>
      <c r="I14" s="7" t="s">
        <v>82</v>
      </c>
      <c r="K14" s="36">
        <f>Data!N14+Data!O14+Data!P14</f>
        <v>0</v>
      </c>
      <c r="L14" s="77"/>
      <c r="M14" s="72"/>
      <c r="N14" s="173"/>
    </row>
    <row r="15" spans="1:23" ht="53.45" customHeight="1">
      <c r="B15" s="117"/>
      <c r="D15" s="8" t="s">
        <v>83</v>
      </c>
      <c r="E15" s="9" t="s">
        <v>84</v>
      </c>
      <c r="F15" s="2"/>
      <c r="G15" s="3" t="s">
        <v>166</v>
      </c>
      <c r="I15" s="3" t="s">
        <v>82</v>
      </c>
      <c r="K15" s="84"/>
      <c r="L15" s="78"/>
      <c r="M15" s="72"/>
      <c r="N15" s="75"/>
    </row>
    <row r="16" spans="1:23" ht="49.15" thickBot="1">
      <c r="B16" s="118"/>
      <c r="D16" s="10" t="s">
        <v>85</v>
      </c>
      <c r="E16" s="11" t="s">
        <v>86</v>
      </c>
      <c r="F16" s="2"/>
      <c r="G16" s="12" t="s">
        <v>167</v>
      </c>
      <c r="I16" s="12" t="s">
        <v>87</v>
      </c>
      <c r="K16" s="51">
        <f>Data!N16+Data!O16+Data!P16</f>
        <v>0</v>
      </c>
      <c r="L16" s="79"/>
      <c r="M16" s="72"/>
      <c r="N16" s="174"/>
    </row>
    <row r="17" spans="2:14" ht="10.9" customHeight="1" thickBot="1">
      <c r="I17" s="1"/>
    </row>
    <row r="18" spans="2:14" ht="50.45" customHeight="1">
      <c r="B18" s="116" t="s">
        <v>88</v>
      </c>
      <c r="D18" s="5" t="s">
        <v>89</v>
      </c>
      <c r="E18" s="6" t="s">
        <v>90</v>
      </c>
      <c r="F18" s="2"/>
      <c r="G18" s="7" t="s">
        <v>168</v>
      </c>
      <c r="I18" s="7" t="s">
        <v>91</v>
      </c>
      <c r="K18" s="138">
        <f>Data!N18+Data!O18+Data!P18</f>
        <v>0</v>
      </c>
      <c r="L18" s="77"/>
      <c r="M18" s="72"/>
      <c r="N18" s="80"/>
    </row>
    <row r="19" spans="2:14" ht="50.45">
      <c r="B19" s="117"/>
      <c r="D19" s="8" t="s">
        <v>92</v>
      </c>
      <c r="E19" s="9" t="s">
        <v>93</v>
      </c>
      <c r="F19" s="2"/>
      <c r="G19" s="3" t="s">
        <v>169</v>
      </c>
      <c r="I19" s="3" t="s">
        <v>94</v>
      </c>
      <c r="K19" s="139">
        <f>Data!N19+Data!O19+Data!P19</f>
        <v>0</v>
      </c>
      <c r="L19" s="78"/>
      <c r="M19" s="72"/>
      <c r="N19" s="75"/>
    </row>
    <row r="20" spans="2:14" ht="32.450000000000003">
      <c r="B20" s="117"/>
      <c r="D20" s="13" t="s">
        <v>95</v>
      </c>
      <c r="E20" s="14" t="s">
        <v>96</v>
      </c>
      <c r="F20" s="2"/>
      <c r="G20" s="4" t="s">
        <v>170</v>
      </c>
      <c r="I20" s="4" t="s">
        <v>97</v>
      </c>
      <c r="K20" s="139">
        <f>Data!N22+Data!O22+Data!P22</f>
        <v>0</v>
      </c>
      <c r="L20" s="78"/>
      <c r="M20" s="72"/>
      <c r="N20" s="75"/>
    </row>
    <row r="21" spans="2:14" ht="33" thickBot="1">
      <c r="B21" s="118"/>
      <c r="D21" s="10" t="s">
        <v>98</v>
      </c>
      <c r="E21" s="11" t="s">
        <v>99</v>
      </c>
      <c r="F21" s="2"/>
      <c r="G21" s="12" t="s">
        <v>171</v>
      </c>
      <c r="I21" s="12" t="s">
        <v>100</v>
      </c>
      <c r="K21" s="52">
        <f>Data!N23+Data!O23+Data!P23</f>
        <v>0</v>
      </c>
      <c r="L21" s="79"/>
      <c r="M21" s="72"/>
      <c r="N21" s="81"/>
    </row>
    <row r="22" spans="2:14" ht="17.45" thickBot="1">
      <c r="F22" s="2"/>
      <c r="I22" s="1"/>
      <c r="L22" s="2"/>
      <c r="M22" s="2"/>
      <c r="N22" s="2"/>
    </row>
    <row r="23" spans="2:14" ht="50.45">
      <c r="B23" s="116" t="s">
        <v>101</v>
      </c>
      <c r="D23" s="5" t="s">
        <v>102</v>
      </c>
      <c r="E23" s="6" t="s">
        <v>103</v>
      </c>
      <c r="F23" s="2"/>
      <c r="G23" s="28" t="s">
        <v>172</v>
      </c>
      <c r="I23" s="7" t="s">
        <v>104</v>
      </c>
      <c r="K23" s="138">
        <f>Data!N26+Data!O26++Data!P26</f>
        <v>0</v>
      </c>
      <c r="L23" s="94">
        <f>IFERROR(K23/$K$9,0)</f>
        <v>0</v>
      </c>
      <c r="M23" s="72"/>
      <c r="N23" s="173"/>
    </row>
    <row r="24" spans="2:14" ht="48.6">
      <c r="B24" s="117"/>
      <c r="D24" s="8" t="s">
        <v>105</v>
      </c>
      <c r="E24" s="15" t="s">
        <v>106</v>
      </c>
      <c r="G24" s="3" t="s">
        <v>173</v>
      </c>
      <c r="I24" s="3" t="s">
        <v>107</v>
      </c>
      <c r="K24" s="139">
        <f>Data!N27+Data!O27+Data!P27</f>
        <v>0</v>
      </c>
      <c r="L24" s="74">
        <f t="shared" ref="L24:L36" si="1">IFERROR(K24/$K$9,0)</f>
        <v>0</v>
      </c>
      <c r="M24" s="72"/>
      <c r="N24" s="175"/>
    </row>
    <row r="25" spans="2:14" ht="129.6">
      <c r="B25" s="117"/>
      <c r="D25" s="8" t="s">
        <v>108</v>
      </c>
      <c r="E25" s="15" t="s">
        <v>109</v>
      </c>
      <c r="F25" s="2"/>
      <c r="G25" s="3" t="s">
        <v>174</v>
      </c>
      <c r="I25" s="3" t="s">
        <v>110</v>
      </c>
      <c r="K25" s="139">
        <f>Data!N28+Data!O28+Data!P28</f>
        <v>0</v>
      </c>
      <c r="L25" s="74">
        <f t="shared" si="1"/>
        <v>0</v>
      </c>
      <c r="M25" s="72"/>
      <c r="N25" s="175"/>
    </row>
    <row r="26" spans="2:14" ht="67.150000000000006">
      <c r="B26" s="117"/>
      <c r="D26" s="8" t="s">
        <v>111</v>
      </c>
      <c r="E26" s="15" t="s">
        <v>112</v>
      </c>
      <c r="F26" s="2"/>
      <c r="G26" s="3" t="s">
        <v>176</v>
      </c>
      <c r="I26" s="3" t="s">
        <v>113</v>
      </c>
      <c r="K26" s="139">
        <f>Data!N29+Data!O29+Data!P19</f>
        <v>0</v>
      </c>
      <c r="L26" s="74">
        <f t="shared" si="1"/>
        <v>0</v>
      </c>
      <c r="M26" s="72"/>
      <c r="N26" s="75"/>
    </row>
    <row r="27" spans="2:14" ht="64.900000000000006">
      <c r="B27" s="117"/>
      <c r="D27" s="8" t="s">
        <v>114</v>
      </c>
      <c r="E27" s="14" t="s">
        <v>115</v>
      </c>
      <c r="F27" s="2"/>
      <c r="G27" s="16"/>
      <c r="I27" s="4" t="s">
        <v>116</v>
      </c>
      <c r="K27" s="139">
        <f>Data!N30+Data!O30+Data!P30</f>
        <v>0</v>
      </c>
      <c r="L27" s="74">
        <f t="shared" si="1"/>
        <v>0</v>
      </c>
      <c r="M27" s="72"/>
      <c r="N27" s="76"/>
    </row>
    <row r="28" spans="2:14" ht="33.6">
      <c r="B28" s="117"/>
      <c r="D28" s="59" t="s">
        <v>117</v>
      </c>
      <c r="E28" s="15" t="s">
        <v>118</v>
      </c>
      <c r="F28" s="2"/>
      <c r="G28" s="3" t="s">
        <v>177</v>
      </c>
      <c r="I28" s="3" t="s">
        <v>119</v>
      </c>
      <c r="K28" s="139">
        <f>Data!N31+Data!O31+Data!P31+Data!N32+Data!O32+Data!P32</f>
        <v>0</v>
      </c>
      <c r="L28" s="74">
        <f t="shared" si="1"/>
        <v>0</v>
      </c>
      <c r="M28" s="72"/>
      <c r="N28" s="175"/>
    </row>
    <row r="29" spans="2:14" ht="64.900000000000006">
      <c r="B29" s="117"/>
      <c r="D29" s="8" t="s">
        <v>120</v>
      </c>
      <c r="E29" s="9" t="s">
        <v>121</v>
      </c>
      <c r="F29" s="2"/>
      <c r="G29" s="17" t="s">
        <v>178</v>
      </c>
      <c r="I29" s="17" t="s">
        <v>122</v>
      </c>
      <c r="K29" s="139">
        <f>Data!N33+Data!O33+Data!P33</f>
        <v>0</v>
      </c>
      <c r="L29" s="74">
        <f t="shared" si="1"/>
        <v>0</v>
      </c>
      <c r="M29" s="72"/>
      <c r="N29" s="175"/>
    </row>
    <row r="30" spans="2:14" ht="48.6">
      <c r="B30" s="117"/>
      <c r="D30" s="8" t="s">
        <v>123</v>
      </c>
      <c r="E30" s="9" t="s">
        <v>124</v>
      </c>
      <c r="F30" s="2"/>
      <c r="G30" s="17" t="s">
        <v>179</v>
      </c>
      <c r="I30" s="17" t="s">
        <v>125</v>
      </c>
      <c r="K30" s="139">
        <f>Data!N34+Data!O34+Data!P34</f>
        <v>0</v>
      </c>
      <c r="L30" s="74">
        <f t="shared" si="1"/>
        <v>0</v>
      </c>
      <c r="M30" s="72"/>
      <c r="N30" s="83">
        <f>IFERROR((N29*K30)/K29,0)</f>
        <v>0</v>
      </c>
    </row>
    <row r="31" spans="2:14" ht="145.9">
      <c r="B31" s="117"/>
      <c r="D31" s="8" t="s">
        <v>126</v>
      </c>
      <c r="E31" s="9" t="s">
        <v>127</v>
      </c>
      <c r="F31" s="2"/>
      <c r="G31" s="17" t="s">
        <v>180</v>
      </c>
      <c r="I31" s="17" t="s">
        <v>122</v>
      </c>
      <c r="K31" s="139">
        <f>Data!N35+Data!O35+Data!P35</f>
        <v>0</v>
      </c>
      <c r="L31" s="74">
        <f>IFERROR(K31/$K$9,0)</f>
        <v>0</v>
      </c>
      <c r="M31" s="72"/>
      <c r="N31" s="175"/>
    </row>
    <row r="32" spans="2:14" ht="64.900000000000006">
      <c r="B32" s="117"/>
      <c r="D32" s="8" t="s">
        <v>128</v>
      </c>
      <c r="E32" s="9" t="s">
        <v>129</v>
      </c>
      <c r="F32" s="2"/>
      <c r="G32" s="17" t="s">
        <v>181</v>
      </c>
      <c r="I32" s="17" t="s">
        <v>130</v>
      </c>
      <c r="K32" s="139">
        <f>Data!N36+Data!O36+Data!P36</f>
        <v>0</v>
      </c>
      <c r="L32" s="74">
        <f t="shared" si="1"/>
        <v>0</v>
      </c>
      <c r="M32" s="72"/>
      <c r="N32" s="175"/>
    </row>
    <row r="33" spans="1:15" ht="64.900000000000006">
      <c r="B33" s="117"/>
      <c r="D33" s="8" t="s">
        <v>131</v>
      </c>
      <c r="E33" s="9" t="s">
        <v>132</v>
      </c>
      <c r="F33" s="2"/>
      <c r="G33" s="17" t="s">
        <v>182</v>
      </c>
      <c r="I33" s="17" t="s">
        <v>130</v>
      </c>
      <c r="K33" s="139">
        <f>Data!N37+Data!O37+Data!P37</f>
        <v>0</v>
      </c>
      <c r="L33" s="74">
        <f t="shared" si="1"/>
        <v>0</v>
      </c>
      <c r="M33" s="72"/>
      <c r="N33" s="175"/>
    </row>
    <row r="34" spans="1:15" ht="81">
      <c r="B34" s="117"/>
      <c r="D34" s="8" t="s">
        <v>133</v>
      </c>
      <c r="E34" s="9" t="s">
        <v>200</v>
      </c>
      <c r="F34" s="2"/>
      <c r="G34" s="17" t="s">
        <v>183</v>
      </c>
      <c r="I34" s="17" t="s">
        <v>135</v>
      </c>
      <c r="K34" s="139">
        <f>Data!N38+Data!O38+Data!P38</f>
        <v>0</v>
      </c>
      <c r="L34" s="74">
        <f t="shared" si="1"/>
        <v>0</v>
      </c>
      <c r="M34" s="72"/>
      <c r="N34" s="83">
        <f>IFERROR((N33*K34)/K33,0)</f>
        <v>0</v>
      </c>
    </row>
    <row r="35" spans="1:15" ht="113.45">
      <c r="B35" s="117"/>
      <c r="D35" s="8" t="s">
        <v>136</v>
      </c>
      <c r="E35" s="9" t="s">
        <v>137</v>
      </c>
      <c r="F35" s="2"/>
      <c r="G35" s="17" t="s">
        <v>184</v>
      </c>
      <c r="I35" s="17" t="s">
        <v>138</v>
      </c>
      <c r="K35" s="139">
        <f>Data!N40+Data!O40+Data!P40</f>
        <v>0</v>
      </c>
      <c r="L35" s="74">
        <f>IFERROR(K35/$K$9,0)</f>
        <v>0</v>
      </c>
      <c r="M35" s="72"/>
      <c r="N35" s="175"/>
    </row>
    <row r="36" spans="1:15" ht="113.45">
      <c r="B36" s="117"/>
      <c r="D36" s="8" t="s">
        <v>139</v>
      </c>
      <c r="E36" s="9" t="s">
        <v>140</v>
      </c>
      <c r="F36" s="2"/>
      <c r="G36" s="17" t="s">
        <v>185</v>
      </c>
      <c r="I36" s="17" t="s">
        <v>141</v>
      </c>
      <c r="K36" s="139">
        <f>Data!N42+Data!O42+Data!P42</f>
        <v>0</v>
      </c>
      <c r="L36" s="74">
        <f t="shared" si="1"/>
        <v>0</v>
      </c>
      <c r="M36" s="72"/>
      <c r="N36" s="175"/>
    </row>
    <row r="37" spans="1:15" ht="64.900000000000006">
      <c r="B37" s="117"/>
      <c r="D37" s="8" t="s">
        <v>142</v>
      </c>
      <c r="E37" s="9" t="s">
        <v>143</v>
      </c>
      <c r="F37" s="2"/>
      <c r="G37" s="17" t="s">
        <v>186</v>
      </c>
      <c r="I37" s="3" t="s">
        <v>144</v>
      </c>
      <c r="K37" s="84"/>
      <c r="L37" s="85"/>
      <c r="M37" s="72"/>
      <c r="N37" s="83">
        <f>Data!N43+Data!O43+Data!P43</f>
        <v>0</v>
      </c>
    </row>
    <row r="38" spans="1:15" ht="64.900000000000006">
      <c r="B38" s="117"/>
      <c r="D38" s="8" t="s">
        <v>145</v>
      </c>
      <c r="E38" s="9" t="s">
        <v>146</v>
      </c>
      <c r="F38" s="2"/>
      <c r="G38" s="24" t="s">
        <v>65</v>
      </c>
      <c r="I38" s="3" t="s">
        <v>147</v>
      </c>
      <c r="K38" s="84"/>
      <c r="L38" s="85"/>
      <c r="M38" s="72"/>
      <c r="N38" s="83">
        <f>Data!N44+Data!O44+Data!P44</f>
        <v>0</v>
      </c>
    </row>
    <row r="39" spans="1:15" ht="64.900000000000006">
      <c r="B39" s="117"/>
      <c r="D39" s="8" t="s">
        <v>148</v>
      </c>
      <c r="E39" s="9" t="s">
        <v>149</v>
      </c>
      <c r="F39" s="2"/>
      <c r="G39" s="3" t="s">
        <v>65</v>
      </c>
      <c r="I39" s="3" t="s">
        <v>150</v>
      </c>
      <c r="K39" s="84"/>
      <c r="L39" s="85"/>
      <c r="M39" s="72"/>
      <c r="N39" s="83">
        <f>Data!N45+Data!O45+Data!P45</f>
        <v>0</v>
      </c>
    </row>
    <row r="40" spans="1:15" ht="64.900000000000006">
      <c r="B40" s="117"/>
      <c r="D40" s="8" t="s">
        <v>151</v>
      </c>
      <c r="E40" s="9" t="s">
        <v>152</v>
      </c>
      <c r="F40" s="2"/>
      <c r="G40" s="3" t="s">
        <v>65</v>
      </c>
      <c r="I40" s="3" t="s">
        <v>153</v>
      </c>
      <c r="K40" s="84"/>
      <c r="L40" s="85"/>
      <c r="M40" s="72"/>
      <c r="N40" s="83">
        <f>Data!N46+Data!O46+Data!P46</f>
        <v>0</v>
      </c>
    </row>
    <row r="41" spans="1:15" ht="64.900000000000006">
      <c r="B41" s="117"/>
      <c r="D41" s="8"/>
      <c r="E41" s="61" t="s">
        <v>154</v>
      </c>
      <c r="F41" s="2"/>
      <c r="G41" s="4" t="s">
        <v>187</v>
      </c>
      <c r="I41" s="4" t="s">
        <v>155</v>
      </c>
      <c r="K41" s="139">
        <f>Data!N47+Data!O47+Data!P47</f>
        <v>0</v>
      </c>
      <c r="L41" s="85"/>
      <c r="M41" s="72"/>
      <c r="N41" s="76"/>
    </row>
    <row r="42" spans="1:15" ht="81.599999999999994" thickBot="1">
      <c r="B42" s="118"/>
      <c r="D42" s="10"/>
      <c r="E42" s="11" t="s">
        <v>156</v>
      </c>
      <c r="F42" s="2"/>
      <c r="G42" s="12" t="s">
        <v>188</v>
      </c>
      <c r="I42" s="12" t="s">
        <v>157</v>
      </c>
      <c r="K42" s="52">
        <f>Data!N48+Data!O48+Data!P48</f>
        <v>0</v>
      </c>
      <c r="L42" s="86"/>
      <c r="M42" s="72"/>
      <c r="N42" s="81"/>
    </row>
    <row r="43" spans="1:15">
      <c r="F43" s="2"/>
      <c r="G43" s="35"/>
      <c r="I43" s="107"/>
      <c r="K43" s="2"/>
      <c r="L43" s="2"/>
      <c r="M43" s="2"/>
      <c r="N43" s="2"/>
    </row>
    <row r="44" spans="1:15" s="134" customFormat="1">
      <c r="A44" s="132"/>
      <c r="B44" s="132" t="s">
        <v>189</v>
      </c>
      <c r="C44" s="132"/>
      <c r="D44" s="132"/>
      <c r="E44" s="132"/>
      <c r="F44" s="113"/>
      <c r="G44" s="132"/>
      <c r="H44" s="132"/>
      <c r="I44" s="133"/>
      <c r="J44" s="132"/>
      <c r="K44" s="113"/>
      <c r="L44" s="113"/>
      <c r="M44" s="113"/>
      <c r="N44" s="113"/>
      <c r="O44" s="132"/>
    </row>
    <row r="45" spans="1:15" ht="29.45" customHeight="1">
      <c r="B45" s="135" t="s">
        <v>190</v>
      </c>
      <c r="D45" s="203"/>
      <c r="E45" s="204"/>
      <c r="F45" s="204"/>
      <c r="G45" s="204"/>
      <c r="H45" s="204"/>
      <c r="I45" s="204"/>
      <c r="J45" s="204"/>
      <c r="K45" s="204"/>
      <c r="L45" s="204"/>
      <c r="M45" s="204"/>
      <c r="N45" s="205"/>
    </row>
    <row r="46" spans="1:15" ht="29.45" customHeight="1">
      <c r="B46" s="135" t="s">
        <v>191</v>
      </c>
      <c r="D46" s="203"/>
      <c r="E46" s="204"/>
      <c r="F46" s="204"/>
      <c r="G46" s="204"/>
      <c r="H46" s="204"/>
      <c r="I46" s="204"/>
      <c r="J46" s="204"/>
      <c r="K46" s="204"/>
      <c r="L46" s="204"/>
      <c r="M46" s="204"/>
      <c r="N46" s="205"/>
    </row>
    <row r="47" spans="1:15" ht="29.45" customHeight="1">
      <c r="B47" s="135" t="s">
        <v>192</v>
      </c>
      <c r="D47" s="203"/>
      <c r="E47" s="204"/>
      <c r="F47" s="204"/>
      <c r="G47" s="204"/>
      <c r="H47" s="204"/>
      <c r="I47" s="204"/>
      <c r="J47" s="204"/>
      <c r="K47" s="204"/>
      <c r="L47" s="204"/>
      <c r="M47" s="204"/>
      <c r="N47" s="205"/>
    </row>
    <row r="49" spans="2:14">
      <c r="B49" s="132" t="s">
        <v>193</v>
      </c>
    </row>
    <row r="50" spans="2:14" ht="29.45" customHeight="1">
      <c r="B50" s="135" t="s">
        <v>190</v>
      </c>
      <c r="D50" s="203"/>
      <c r="E50" s="204"/>
      <c r="F50" s="204"/>
      <c r="G50" s="204"/>
      <c r="H50" s="204"/>
      <c r="I50" s="204"/>
      <c r="J50" s="204"/>
      <c r="K50" s="204"/>
      <c r="L50" s="204"/>
      <c r="M50" s="204"/>
      <c r="N50" s="205"/>
    </row>
    <row r="51" spans="2:14" ht="29.45" customHeight="1">
      <c r="B51" s="135" t="s">
        <v>191</v>
      </c>
      <c r="D51" s="203"/>
      <c r="E51" s="204"/>
      <c r="F51" s="204"/>
      <c r="G51" s="204"/>
      <c r="H51" s="204"/>
      <c r="I51" s="204"/>
      <c r="J51" s="204"/>
      <c r="K51" s="204"/>
      <c r="L51" s="204"/>
      <c r="M51" s="204"/>
      <c r="N51" s="205"/>
    </row>
    <row r="52" spans="2:14" ht="29.45" customHeight="1">
      <c r="B52" s="135" t="s">
        <v>192</v>
      </c>
      <c r="D52" s="203"/>
      <c r="E52" s="204"/>
      <c r="F52" s="204"/>
      <c r="G52" s="204"/>
      <c r="H52" s="204"/>
      <c r="I52" s="204"/>
      <c r="J52" s="204"/>
      <c r="K52" s="204"/>
      <c r="L52" s="204"/>
      <c r="M52" s="204"/>
      <c r="N52" s="205"/>
    </row>
    <row r="54" spans="2:14">
      <c r="B54" s="132" t="s">
        <v>194</v>
      </c>
    </row>
    <row r="55" spans="2:14" ht="29.45" customHeight="1">
      <c r="B55" s="135" t="s">
        <v>190</v>
      </c>
      <c r="D55" s="203"/>
      <c r="E55" s="204"/>
      <c r="F55" s="204"/>
      <c r="G55" s="204"/>
      <c r="H55" s="204"/>
      <c r="I55" s="204"/>
      <c r="J55" s="204"/>
      <c r="K55" s="204"/>
      <c r="L55" s="204"/>
      <c r="M55" s="204"/>
      <c r="N55" s="205"/>
    </row>
    <row r="56" spans="2:14" ht="29.45" customHeight="1">
      <c r="B56" s="135" t="s">
        <v>191</v>
      </c>
      <c r="D56" s="203"/>
      <c r="E56" s="204"/>
      <c r="F56" s="204"/>
      <c r="G56" s="204"/>
      <c r="H56" s="204"/>
      <c r="I56" s="204"/>
      <c r="J56" s="204"/>
      <c r="K56" s="204"/>
      <c r="L56" s="204"/>
      <c r="M56" s="204"/>
      <c r="N56" s="205"/>
    </row>
    <row r="57" spans="2:14" ht="29.45" customHeight="1">
      <c r="B57" s="135" t="s">
        <v>192</v>
      </c>
      <c r="D57" s="203"/>
      <c r="E57" s="204"/>
      <c r="F57" s="204"/>
      <c r="G57" s="204"/>
      <c r="H57" s="204"/>
      <c r="I57" s="204"/>
      <c r="J57" s="204"/>
      <c r="K57" s="204"/>
      <c r="L57" s="204"/>
      <c r="M57" s="204"/>
      <c r="N57" s="205"/>
    </row>
    <row r="59" spans="2:14">
      <c r="B59" s="132" t="s">
        <v>195</v>
      </c>
    </row>
    <row r="60" spans="2:14" ht="82.15" customHeight="1">
      <c r="B60" s="203"/>
      <c r="C60" s="204"/>
      <c r="D60" s="204"/>
      <c r="E60" s="204"/>
      <c r="F60" s="204"/>
      <c r="G60" s="204"/>
      <c r="H60" s="204"/>
      <c r="I60" s="204"/>
      <c r="J60" s="204"/>
      <c r="K60" s="204"/>
      <c r="L60" s="204"/>
      <c r="M60" s="204"/>
      <c r="N60" s="205"/>
    </row>
    <row r="62" spans="2:14">
      <c r="B62" s="132" t="s">
        <v>196</v>
      </c>
    </row>
    <row r="63" spans="2:14" ht="82.15" customHeight="1">
      <c r="B63" s="203"/>
      <c r="C63" s="204"/>
      <c r="D63" s="204"/>
      <c r="E63" s="204"/>
      <c r="F63" s="204"/>
      <c r="G63" s="204"/>
      <c r="H63" s="204"/>
      <c r="I63" s="204"/>
      <c r="J63" s="204"/>
      <c r="K63" s="204"/>
      <c r="L63" s="204"/>
      <c r="M63" s="204"/>
      <c r="N63" s="205"/>
    </row>
    <row r="65" spans="2:14">
      <c r="B65" s="132" t="s">
        <v>197</v>
      </c>
    </row>
    <row r="66" spans="2:14" ht="82.15" customHeight="1">
      <c r="B66" s="203"/>
      <c r="C66" s="204"/>
      <c r="D66" s="204"/>
      <c r="E66" s="204"/>
      <c r="F66" s="204"/>
      <c r="G66" s="204"/>
      <c r="H66" s="204"/>
      <c r="I66" s="204"/>
      <c r="J66" s="204"/>
      <c r="K66" s="204"/>
      <c r="L66" s="204"/>
      <c r="M66" s="204"/>
      <c r="N66" s="205"/>
    </row>
  </sheetData>
  <mergeCells count="18">
    <mergeCell ref="B9:B12"/>
    <mergeCell ref="B66:N66"/>
    <mergeCell ref="D45:N45"/>
    <mergeCell ref="D46:N46"/>
    <mergeCell ref="D47:N47"/>
    <mergeCell ref="D50:N50"/>
    <mergeCell ref="D51:N51"/>
    <mergeCell ref="D52:N52"/>
    <mergeCell ref="D55:N55"/>
    <mergeCell ref="D56:N56"/>
    <mergeCell ref="D57:N57"/>
    <mergeCell ref="B60:N60"/>
    <mergeCell ref="B63:N63"/>
    <mergeCell ref="B7:B8"/>
    <mergeCell ref="D7:E7"/>
    <mergeCell ref="G7:G8"/>
    <mergeCell ref="I7:I8"/>
    <mergeCell ref="K7:N7"/>
  </mergeCells>
  <printOptions horizontalCentered="1"/>
  <pageMargins left="0.25" right="0.25" top="0.75" bottom="0.75" header="0.3" footer="0.3"/>
  <pageSetup paperSize="9" scale="30" fitToHeight="2" orientation="portrait" r:id="rId1"/>
  <rowBreaks count="1" manualBreakCount="1">
    <brk id="43"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074AF-431F-413B-8303-63F7DFC7947D}">
  <dimension ref="A2:W66"/>
  <sheetViews>
    <sheetView zoomScale="70" zoomScaleNormal="70" workbookViewId="0">
      <selection activeCell="B3" sqref="B3"/>
    </sheetView>
  </sheetViews>
  <sheetFormatPr defaultColWidth="11.5703125" defaultRowHeight="16.899999999999999"/>
  <cols>
    <col min="1" max="1" width="2.42578125" style="1" customWidth="1"/>
    <col min="2" max="2" width="47.85546875" style="1" customWidth="1"/>
    <col min="3" max="3" width="2.28515625" style="1" customWidth="1"/>
    <col min="4" max="4" width="9.140625" style="1" bestFit="1" customWidth="1"/>
    <col min="5" max="5" width="54.7109375" style="1" customWidth="1"/>
    <col min="6" max="6" width="2.28515625" style="1" customWidth="1"/>
    <col min="7" max="7" width="54.7109375" style="1" customWidth="1"/>
    <col min="8" max="8" width="2.28515625" style="1" customWidth="1"/>
    <col min="9" max="9" width="54.7109375" style="49" customWidth="1"/>
    <col min="10" max="10" width="2.28515625" style="1" customWidth="1"/>
    <col min="11" max="12" width="12" style="1" customWidth="1"/>
    <col min="13" max="13" width="1.28515625" style="1" customWidth="1"/>
    <col min="14" max="14" width="12" style="1" customWidth="1"/>
    <col min="15" max="15" width="2.42578125" style="1" customWidth="1"/>
    <col min="16" max="16384" width="11.5703125" style="35"/>
  </cols>
  <sheetData>
    <row r="2" spans="1:23" ht="27">
      <c r="B2" s="50" t="s">
        <v>203</v>
      </c>
      <c r="C2" s="50"/>
    </row>
    <row r="3" spans="1:23" ht="27">
      <c r="B3" s="92" t="str">
        <f>'Project Matrix'!B3</f>
        <v>Branch's name</v>
      </c>
      <c r="C3" s="109"/>
    </row>
    <row r="4" spans="1:23">
      <c r="G4" s="49"/>
      <c r="I4" s="1"/>
      <c r="P4" s="1"/>
      <c r="Q4" s="1"/>
      <c r="R4" s="1"/>
      <c r="S4" s="1"/>
      <c r="T4" s="1"/>
      <c r="U4" s="1"/>
      <c r="V4" s="1"/>
      <c r="W4" s="1"/>
    </row>
    <row r="5" spans="1:23">
      <c r="G5" s="49"/>
      <c r="I5" s="1"/>
      <c r="P5" s="1"/>
      <c r="Q5" s="1"/>
      <c r="R5" s="1"/>
      <c r="S5" s="1"/>
      <c r="T5" s="1"/>
      <c r="U5" s="1"/>
      <c r="V5" s="1"/>
      <c r="W5" s="1"/>
    </row>
    <row r="6" spans="1:23" ht="17.45" thickBot="1">
      <c r="B6" s="35"/>
      <c r="C6" s="35"/>
      <c r="F6" s="35"/>
      <c r="G6" s="49"/>
      <c r="H6" s="35"/>
      <c r="I6" s="1"/>
      <c r="M6" s="35"/>
      <c r="P6" s="1"/>
      <c r="Q6" s="1"/>
      <c r="S6" s="1"/>
      <c r="T6" s="1"/>
      <c r="U6" s="1"/>
      <c r="V6" s="1"/>
      <c r="W6" s="1"/>
    </row>
    <row r="7" spans="1:23" ht="17.45" thickBot="1">
      <c r="B7" s="197" t="s">
        <v>55</v>
      </c>
      <c r="D7" s="195" t="s">
        <v>56</v>
      </c>
      <c r="E7" s="196"/>
      <c r="G7" s="197" t="s">
        <v>159</v>
      </c>
      <c r="I7" s="197" t="s">
        <v>57</v>
      </c>
      <c r="K7" s="192" t="s">
        <v>204</v>
      </c>
      <c r="L7" s="193"/>
      <c r="M7" s="193"/>
      <c r="N7" s="194"/>
      <c r="P7" s="37"/>
      <c r="Q7" s="37"/>
    </row>
    <row r="8" spans="1:23" ht="17.45" thickBot="1">
      <c r="B8" s="198"/>
      <c r="D8" s="56" t="s">
        <v>61</v>
      </c>
      <c r="E8" s="57" t="s">
        <v>62</v>
      </c>
      <c r="F8" s="58"/>
      <c r="G8" s="198"/>
      <c r="I8" s="198"/>
      <c r="K8" s="68" t="s">
        <v>63</v>
      </c>
      <c r="L8" s="69" t="s">
        <v>64</v>
      </c>
      <c r="M8" s="2"/>
      <c r="N8" s="70" t="s">
        <v>65</v>
      </c>
      <c r="P8" s="37"/>
      <c r="Q8" s="37"/>
      <c r="R8" s="37"/>
      <c r="S8" s="37"/>
    </row>
    <row r="9" spans="1:23" s="37" customFormat="1" ht="36" customHeight="1">
      <c r="A9" s="1"/>
      <c r="B9" s="200" t="s">
        <v>66</v>
      </c>
      <c r="C9" s="1"/>
      <c r="D9" s="18" t="s">
        <v>67</v>
      </c>
      <c r="E9" s="19" t="s">
        <v>68</v>
      </c>
      <c r="F9" s="23"/>
      <c r="G9" s="28" t="s">
        <v>161</v>
      </c>
      <c r="H9" s="22"/>
      <c r="I9" s="106" t="s">
        <v>69</v>
      </c>
      <c r="J9" s="22"/>
      <c r="K9" s="88">
        <f>Data!R9+Data!S9</f>
        <v>0</v>
      </c>
      <c r="L9" s="71">
        <f>IFERROR(K9/$K$9,0)</f>
        <v>0</v>
      </c>
      <c r="M9" s="72"/>
      <c r="N9" s="73">
        <f>SUM(N10:N42)-N30</f>
        <v>0</v>
      </c>
      <c r="O9" s="1"/>
      <c r="P9" s="35"/>
      <c r="Q9" s="35"/>
    </row>
    <row r="10" spans="1:23" s="37" customFormat="1" ht="64.900000000000006">
      <c r="A10" s="1"/>
      <c r="B10" s="201"/>
      <c r="C10" s="1"/>
      <c r="D10" s="20" t="s">
        <v>70</v>
      </c>
      <c r="E10" s="21" t="s">
        <v>71</v>
      </c>
      <c r="F10" s="23"/>
      <c r="G10" s="30" t="s">
        <v>162</v>
      </c>
      <c r="H10" s="22"/>
      <c r="I10" s="3" t="s">
        <v>72</v>
      </c>
      <c r="J10" s="22"/>
      <c r="K10" s="38">
        <f>Data!R10+Data!S10</f>
        <v>0</v>
      </c>
      <c r="L10" s="74">
        <f t="shared" ref="L10:L12" si="0">IFERROR(K10/$K$9,0)</f>
        <v>0</v>
      </c>
      <c r="M10" s="72"/>
      <c r="N10" s="75"/>
      <c r="O10" s="1"/>
      <c r="P10" s="35"/>
      <c r="Q10" s="35"/>
      <c r="R10" s="35"/>
      <c r="S10" s="35"/>
    </row>
    <row r="11" spans="1:23" s="37" customFormat="1" ht="48.6">
      <c r="A11" s="1"/>
      <c r="B11" s="201"/>
      <c r="C11" s="1"/>
      <c r="D11" s="20" t="s">
        <v>73</v>
      </c>
      <c r="E11" s="21" t="s">
        <v>74</v>
      </c>
      <c r="F11" s="23"/>
      <c r="G11" s="31" t="s">
        <v>163</v>
      </c>
      <c r="H11" s="22"/>
      <c r="I11" s="3" t="s">
        <v>75</v>
      </c>
      <c r="J11" s="22"/>
      <c r="K11" s="38">
        <f>Data!R11+Data!S11</f>
        <v>0</v>
      </c>
      <c r="L11" s="74">
        <f t="shared" si="0"/>
        <v>0</v>
      </c>
      <c r="M11" s="72"/>
      <c r="N11" s="75"/>
      <c r="O11" s="1"/>
      <c r="P11" s="35"/>
      <c r="Q11" s="35"/>
      <c r="R11" s="35"/>
      <c r="S11" s="35"/>
    </row>
    <row r="12" spans="1:23" s="37" customFormat="1" ht="34.15" thickBot="1">
      <c r="A12" s="1"/>
      <c r="B12" s="202"/>
      <c r="C12" s="1"/>
      <c r="D12" s="25" t="s">
        <v>76</v>
      </c>
      <c r="E12" s="26" t="s">
        <v>77</v>
      </c>
      <c r="F12" s="23"/>
      <c r="G12" s="32" t="s">
        <v>164</v>
      </c>
      <c r="H12" s="22"/>
      <c r="I12" s="12" t="s">
        <v>78</v>
      </c>
      <c r="J12" s="22"/>
      <c r="K12" s="51">
        <f>Data!R12+Data!S12</f>
        <v>0</v>
      </c>
      <c r="L12" s="91">
        <f t="shared" si="0"/>
        <v>0</v>
      </c>
      <c r="M12" s="72"/>
      <c r="N12" s="81"/>
      <c r="O12" s="1"/>
      <c r="P12" s="35"/>
      <c r="Q12" s="35"/>
      <c r="R12" s="35"/>
      <c r="S12" s="35"/>
    </row>
    <row r="13" spans="1:23" ht="10.9" customHeight="1" thickBot="1">
      <c r="I13" s="1"/>
    </row>
    <row r="14" spans="1:23" ht="67.150000000000006">
      <c r="B14" s="116" t="s">
        <v>79</v>
      </c>
      <c r="D14" s="5" t="s">
        <v>80</v>
      </c>
      <c r="E14" s="6" t="s">
        <v>81</v>
      </c>
      <c r="F14" s="2"/>
      <c r="G14" s="7" t="s">
        <v>165</v>
      </c>
      <c r="I14" s="7" t="s">
        <v>82</v>
      </c>
      <c r="K14" s="36">
        <f>Data!R14+Data!S14</f>
        <v>0</v>
      </c>
      <c r="L14" s="77"/>
      <c r="M14" s="72"/>
      <c r="N14" s="173"/>
    </row>
    <row r="15" spans="1:23" ht="53.45" customHeight="1">
      <c r="B15" s="117"/>
      <c r="D15" s="8" t="s">
        <v>83</v>
      </c>
      <c r="E15" s="9" t="s">
        <v>84</v>
      </c>
      <c r="F15" s="2"/>
      <c r="G15" s="3" t="s">
        <v>166</v>
      </c>
      <c r="I15" s="3" t="s">
        <v>82</v>
      </c>
      <c r="K15" s="84"/>
      <c r="L15" s="78"/>
      <c r="M15" s="72"/>
      <c r="N15" s="75"/>
    </row>
    <row r="16" spans="1:23" ht="49.15" thickBot="1">
      <c r="B16" s="118"/>
      <c r="D16" s="10" t="s">
        <v>85</v>
      </c>
      <c r="E16" s="11" t="s">
        <v>86</v>
      </c>
      <c r="F16" s="2"/>
      <c r="G16" s="12" t="s">
        <v>167</v>
      </c>
      <c r="I16" s="12" t="s">
        <v>87</v>
      </c>
      <c r="K16" s="51">
        <f>Data!R16+Data!S16</f>
        <v>0</v>
      </c>
      <c r="L16" s="79"/>
      <c r="M16" s="72"/>
      <c r="N16" s="174"/>
    </row>
    <row r="17" spans="2:14" ht="10.9" customHeight="1" thickBot="1">
      <c r="I17" s="1"/>
    </row>
    <row r="18" spans="2:14" ht="50.45" customHeight="1">
      <c r="B18" s="116" t="s">
        <v>88</v>
      </c>
      <c r="D18" s="5" t="s">
        <v>89</v>
      </c>
      <c r="E18" s="6" t="s">
        <v>90</v>
      </c>
      <c r="F18" s="2"/>
      <c r="G18" s="7" t="s">
        <v>168</v>
      </c>
      <c r="I18" s="7" t="s">
        <v>91</v>
      </c>
      <c r="K18" s="138">
        <f>Data!R18+Data!S18</f>
        <v>0</v>
      </c>
      <c r="L18" s="77"/>
      <c r="M18" s="72"/>
      <c r="N18" s="80"/>
    </row>
    <row r="19" spans="2:14" ht="50.45">
      <c r="B19" s="117"/>
      <c r="D19" s="8" t="s">
        <v>92</v>
      </c>
      <c r="E19" s="9" t="s">
        <v>93</v>
      </c>
      <c r="F19" s="2"/>
      <c r="G19" s="3" t="s">
        <v>169</v>
      </c>
      <c r="I19" s="3" t="s">
        <v>94</v>
      </c>
      <c r="K19" s="139">
        <f>Data!R19+Data!S19</f>
        <v>0</v>
      </c>
      <c r="L19" s="78"/>
      <c r="M19" s="72"/>
      <c r="N19" s="75"/>
    </row>
    <row r="20" spans="2:14" ht="32.450000000000003">
      <c r="B20" s="117"/>
      <c r="D20" s="13" t="s">
        <v>95</v>
      </c>
      <c r="E20" s="14" t="s">
        <v>96</v>
      </c>
      <c r="F20" s="2"/>
      <c r="G20" s="4" t="s">
        <v>170</v>
      </c>
      <c r="I20" s="4" t="s">
        <v>97</v>
      </c>
      <c r="K20" s="139">
        <f>Data!R22+Data!S22</f>
        <v>0</v>
      </c>
      <c r="L20" s="78"/>
      <c r="M20" s="72"/>
      <c r="N20" s="75"/>
    </row>
    <row r="21" spans="2:14" ht="33" thickBot="1">
      <c r="B21" s="118"/>
      <c r="D21" s="10" t="s">
        <v>98</v>
      </c>
      <c r="E21" s="11" t="s">
        <v>99</v>
      </c>
      <c r="F21" s="2"/>
      <c r="G21" s="12" t="s">
        <v>171</v>
      </c>
      <c r="I21" s="12" t="s">
        <v>100</v>
      </c>
      <c r="K21" s="52">
        <f>Data!R23+Data!S23</f>
        <v>0</v>
      </c>
      <c r="L21" s="79"/>
      <c r="M21" s="72"/>
      <c r="N21" s="81"/>
    </row>
    <row r="22" spans="2:14" ht="17.45" thickBot="1">
      <c r="F22" s="2"/>
      <c r="I22" s="1"/>
      <c r="L22" s="2"/>
      <c r="M22" s="2"/>
      <c r="N22" s="2"/>
    </row>
    <row r="23" spans="2:14" ht="50.45">
      <c r="B23" s="116" t="s">
        <v>101</v>
      </c>
      <c r="D23" s="5" t="s">
        <v>102</v>
      </c>
      <c r="E23" s="6" t="s">
        <v>103</v>
      </c>
      <c r="F23" s="2"/>
      <c r="G23" s="28" t="s">
        <v>172</v>
      </c>
      <c r="I23" s="7" t="s">
        <v>104</v>
      </c>
      <c r="K23" s="138">
        <f>Data!R26+Data!S26</f>
        <v>0</v>
      </c>
      <c r="L23" s="94">
        <f>IFERROR(K23/$K$9,0)</f>
        <v>0</v>
      </c>
      <c r="M23" s="72"/>
      <c r="N23" s="173"/>
    </row>
    <row r="24" spans="2:14" ht="48.6">
      <c r="B24" s="117"/>
      <c r="D24" s="8" t="s">
        <v>105</v>
      </c>
      <c r="E24" s="15" t="s">
        <v>106</v>
      </c>
      <c r="G24" s="3" t="s">
        <v>173</v>
      </c>
      <c r="I24" s="3" t="s">
        <v>107</v>
      </c>
      <c r="K24" s="139">
        <f>Data!R27+Data!S27</f>
        <v>0</v>
      </c>
      <c r="L24" s="74">
        <f t="shared" ref="L24:L36" si="1">IFERROR(K24/$K$9,0)</f>
        <v>0</v>
      </c>
      <c r="M24" s="72"/>
      <c r="N24" s="175"/>
    </row>
    <row r="25" spans="2:14" ht="129.6">
      <c r="B25" s="117"/>
      <c r="D25" s="8" t="s">
        <v>108</v>
      </c>
      <c r="E25" s="15" t="s">
        <v>109</v>
      </c>
      <c r="F25" s="2"/>
      <c r="G25" s="3" t="s">
        <v>174</v>
      </c>
      <c r="I25" s="3" t="s">
        <v>110</v>
      </c>
      <c r="K25" s="139">
        <f>Data!R28+Data!S28</f>
        <v>0</v>
      </c>
      <c r="L25" s="74">
        <f t="shared" si="1"/>
        <v>0</v>
      </c>
      <c r="M25" s="72"/>
      <c r="N25" s="175"/>
    </row>
    <row r="26" spans="2:14" ht="67.150000000000006">
      <c r="B26" s="117"/>
      <c r="D26" s="8" t="s">
        <v>111</v>
      </c>
      <c r="E26" s="15" t="s">
        <v>112</v>
      </c>
      <c r="F26" s="2"/>
      <c r="G26" s="3" t="s">
        <v>176</v>
      </c>
      <c r="I26" s="3" t="s">
        <v>113</v>
      </c>
      <c r="K26" s="139">
        <f>Data!R29+Data!S29</f>
        <v>0</v>
      </c>
      <c r="L26" s="74">
        <f t="shared" si="1"/>
        <v>0</v>
      </c>
      <c r="M26" s="72"/>
      <c r="N26" s="75"/>
    </row>
    <row r="27" spans="2:14" ht="64.900000000000006">
      <c r="B27" s="117"/>
      <c r="D27" s="8" t="s">
        <v>114</v>
      </c>
      <c r="E27" s="14" t="s">
        <v>115</v>
      </c>
      <c r="F27" s="2"/>
      <c r="G27" s="16"/>
      <c r="I27" s="4" t="s">
        <v>116</v>
      </c>
      <c r="K27" s="139">
        <f>Data!R30+Data!S30</f>
        <v>0</v>
      </c>
      <c r="L27" s="74">
        <f t="shared" si="1"/>
        <v>0</v>
      </c>
      <c r="M27" s="72"/>
      <c r="N27" s="76"/>
    </row>
    <row r="28" spans="2:14" ht="33.6">
      <c r="B28" s="117"/>
      <c r="D28" s="59" t="s">
        <v>117</v>
      </c>
      <c r="E28" s="15" t="s">
        <v>118</v>
      </c>
      <c r="F28" s="2"/>
      <c r="G28" s="3" t="s">
        <v>177</v>
      </c>
      <c r="I28" s="3" t="s">
        <v>119</v>
      </c>
      <c r="K28" s="139">
        <f>Data!R31+Data!S31+Data!R32+Data!S32</f>
        <v>0</v>
      </c>
      <c r="L28" s="74">
        <f t="shared" si="1"/>
        <v>0</v>
      </c>
      <c r="M28" s="72"/>
      <c r="N28" s="175"/>
    </row>
    <row r="29" spans="2:14" ht="64.900000000000006">
      <c r="B29" s="117"/>
      <c r="D29" s="8" t="s">
        <v>120</v>
      </c>
      <c r="E29" s="9" t="s">
        <v>121</v>
      </c>
      <c r="F29" s="2"/>
      <c r="G29" s="17" t="s">
        <v>178</v>
      </c>
      <c r="I29" s="17" t="s">
        <v>122</v>
      </c>
      <c r="K29" s="139">
        <f>Data!R33+Data!S33</f>
        <v>0</v>
      </c>
      <c r="L29" s="74">
        <f t="shared" si="1"/>
        <v>0</v>
      </c>
      <c r="M29" s="72"/>
      <c r="N29" s="175"/>
    </row>
    <row r="30" spans="2:14" ht="48.6">
      <c r="B30" s="117"/>
      <c r="D30" s="8" t="s">
        <v>123</v>
      </c>
      <c r="E30" s="9" t="s">
        <v>124</v>
      </c>
      <c r="F30" s="2"/>
      <c r="G30" s="17" t="s">
        <v>179</v>
      </c>
      <c r="I30" s="17" t="s">
        <v>125</v>
      </c>
      <c r="K30" s="139">
        <f>Data!R34+Data!S34</f>
        <v>0</v>
      </c>
      <c r="L30" s="74">
        <f t="shared" si="1"/>
        <v>0</v>
      </c>
      <c r="M30" s="72"/>
      <c r="N30" s="83">
        <f>IFERROR((N29*K30)/K29,0)</f>
        <v>0</v>
      </c>
    </row>
    <row r="31" spans="2:14" ht="145.9">
      <c r="B31" s="117"/>
      <c r="D31" s="8" t="s">
        <v>126</v>
      </c>
      <c r="E31" s="9" t="s">
        <v>127</v>
      </c>
      <c r="F31" s="2"/>
      <c r="G31" s="17" t="s">
        <v>180</v>
      </c>
      <c r="I31" s="17" t="s">
        <v>122</v>
      </c>
      <c r="K31" s="139">
        <f>Data!R35+Data!S35</f>
        <v>0</v>
      </c>
      <c r="L31" s="74">
        <f>IFERROR(K31/$K$9,0)</f>
        <v>0</v>
      </c>
      <c r="M31" s="72"/>
      <c r="N31" s="175"/>
    </row>
    <row r="32" spans="2:14" ht="64.900000000000006">
      <c r="B32" s="117"/>
      <c r="D32" s="8" t="s">
        <v>128</v>
      </c>
      <c r="E32" s="9" t="s">
        <v>129</v>
      </c>
      <c r="F32" s="2"/>
      <c r="G32" s="17" t="s">
        <v>181</v>
      </c>
      <c r="I32" s="17" t="s">
        <v>130</v>
      </c>
      <c r="K32" s="139">
        <f>Data!R36+Data!S36</f>
        <v>0</v>
      </c>
      <c r="L32" s="74">
        <f t="shared" si="1"/>
        <v>0</v>
      </c>
      <c r="M32" s="72"/>
      <c r="N32" s="175"/>
    </row>
    <row r="33" spans="1:15" ht="64.900000000000006">
      <c r="B33" s="117"/>
      <c r="D33" s="8" t="s">
        <v>131</v>
      </c>
      <c r="E33" s="9" t="s">
        <v>132</v>
      </c>
      <c r="F33" s="2"/>
      <c r="G33" s="17" t="s">
        <v>182</v>
      </c>
      <c r="I33" s="17" t="s">
        <v>130</v>
      </c>
      <c r="K33" s="139">
        <f>Data!R37+Data!S37</f>
        <v>0</v>
      </c>
      <c r="L33" s="74">
        <f t="shared" si="1"/>
        <v>0</v>
      </c>
      <c r="M33" s="72"/>
      <c r="N33" s="175"/>
    </row>
    <row r="34" spans="1:15" ht="81">
      <c r="B34" s="117"/>
      <c r="D34" s="8" t="s">
        <v>133</v>
      </c>
      <c r="E34" s="9" t="s">
        <v>200</v>
      </c>
      <c r="F34" s="2"/>
      <c r="G34" s="17" t="s">
        <v>183</v>
      </c>
      <c r="I34" s="17" t="s">
        <v>135</v>
      </c>
      <c r="K34" s="139">
        <f>Data!R38+Data!S38</f>
        <v>0</v>
      </c>
      <c r="L34" s="74">
        <f t="shared" si="1"/>
        <v>0</v>
      </c>
      <c r="M34" s="72"/>
      <c r="N34" s="83">
        <f>IFERROR((N33*K34)/K33,0)</f>
        <v>0</v>
      </c>
    </row>
    <row r="35" spans="1:15" ht="113.45">
      <c r="B35" s="117"/>
      <c r="D35" s="8" t="s">
        <v>136</v>
      </c>
      <c r="E35" s="9" t="s">
        <v>137</v>
      </c>
      <c r="F35" s="2"/>
      <c r="G35" s="17" t="s">
        <v>184</v>
      </c>
      <c r="I35" s="17" t="s">
        <v>138</v>
      </c>
      <c r="K35" s="139">
        <f>Data!R40+Data!S40</f>
        <v>0</v>
      </c>
      <c r="L35" s="74">
        <f>IFERROR(K35/$K$9,0)</f>
        <v>0</v>
      </c>
      <c r="M35" s="72"/>
      <c r="N35" s="175"/>
    </row>
    <row r="36" spans="1:15" ht="113.45">
      <c r="B36" s="117"/>
      <c r="D36" s="8" t="s">
        <v>139</v>
      </c>
      <c r="E36" s="9" t="s">
        <v>140</v>
      </c>
      <c r="F36" s="2"/>
      <c r="G36" s="17" t="s">
        <v>185</v>
      </c>
      <c r="I36" s="17" t="s">
        <v>141</v>
      </c>
      <c r="K36" s="139">
        <f>Data!R42+Data!S42</f>
        <v>0</v>
      </c>
      <c r="L36" s="74">
        <f t="shared" si="1"/>
        <v>0</v>
      </c>
      <c r="M36" s="72"/>
      <c r="N36" s="175"/>
    </row>
    <row r="37" spans="1:15" ht="64.900000000000006">
      <c r="B37" s="117"/>
      <c r="D37" s="8" t="s">
        <v>142</v>
      </c>
      <c r="E37" s="9" t="s">
        <v>143</v>
      </c>
      <c r="F37" s="2"/>
      <c r="G37" s="17" t="s">
        <v>186</v>
      </c>
      <c r="I37" s="3" t="s">
        <v>144</v>
      </c>
      <c r="K37" s="84"/>
      <c r="L37" s="85"/>
      <c r="M37" s="72"/>
      <c r="N37" s="83">
        <f>Data!R43+Data!S43</f>
        <v>0</v>
      </c>
    </row>
    <row r="38" spans="1:15" ht="64.900000000000006">
      <c r="B38" s="117"/>
      <c r="D38" s="8" t="s">
        <v>145</v>
      </c>
      <c r="E38" s="9" t="s">
        <v>146</v>
      </c>
      <c r="F38" s="2"/>
      <c r="G38" s="24" t="s">
        <v>65</v>
      </c>
      <c r="I38" s="3" t="s">
        <v>147</v>
      </c>
      <c r="K38" s="84"/>
      <c r="L38" s="85"/>
      <c r="M38" s="72"/>
      <c r="N38" s="83">
        <f>Data!R44+Data!S44</f>
        <v>0</v>
      </c>
    </row>
    <row r="39" spans="1:15" ht="64.900000000000006">
      <c r="B39" s="117"/>
      <c r="D39" s="8" t="s">
        <v>148</v>
      </c>
      <c r="E39" s="9" t="s">
        <v>149</v>
      </c>
      <c r="F39" s="2"/>
      <c r="G39" s="3" t="s">
        <v>65</v>
      </c>
      <c r="I39" s="3" t="s">
        <v>150</v>
      </c>
      <c r="K39" s="84"/>
      <c r="L39" s="85"/>
      <c r="M39" s="72"/>
      <c r="N39" s="83">
        <f>Data!R45+Data!S45</f>
        <v>0</v>
      </c>
    </row>
    <row r="40" spans="1:15" ht="64.900000000000006">
      <c r="B40" s="117"/>
      <c r="D40" s="8" t="s">
        <v>151</v>
      </c>
      <c r="E40" s="9" t="s">
        <v>152</v>
      </c>
      <c r="F40" s="2"/>
      <c r="G40" s="3" t="s">
        <v>65</v>
      </c>
      <c r="I40" s="3" t="s">
        <v>153</v>
      </c>
      <c r="K40" s="84"/>
      <c r="L40" s="85"/>
      <c r="M40" s="72"/>
      <c r="N40" s="83">
        <f>Data!R46+Data!S46</f>
        <v>0</v>
      </c>
    </row>
    <row r="41" spans="1:15" ht="64.900000000000006">
      <c r="B41" s="117"/>
      <c r="D41" s="8"/>
      <c r="E41" s="61" t="s">
        <v>154</v>
      </c>
      <c r="F41" s="2"/>
      <c r="G41" s="4" t="s">
        <v>187</v>
      </c>
      <c r="I41" s="4" t="s">
        <v>155</v>
      </c>
      <c r="K41" s="139">
        <f>Data!R47+Data!S47</f>
        <v>0</v>
      </c>
      <c r="L41" s="85"/>
      <c r="M41" s="72"/>
      <c r="N41" s="76"/>
    </row>
    <row r="42" spans="1:15" ht="81.599999999999994" thickBot="1">
      <c r="B42" s="118"/>
      <c r="D42" s="10"/>
      <c r="E42" s="11" t="s">
        <v>156</v>
      </c>
      <c r="F42" s="2"/>
      <c r="G42" s="12" t="s">
        <v>188</v>
      </c>
      <c r="I42" s="12" t="s">
        <v>157</v>
      </c>
      <c r="K42" s="52">
        <f>Data!R48+Data!S48</f>
        <v>0</v>
      </c>
      <c r="L42" s="86"/>
      <c r="M42" s="72"/>
      <c r="N42" s="81"/>
    </row>
    <row r="43" spans="1:15">
      <c r="F43" s="2"/>
      <c r="G43" s="35"/>
      <c r="I43" s="107"/>
      <c r="K43" s="2"/>
      <c r="L43" s="2"/>
      <c r="M43" s="2"/>
      <c r="N43" s="2"/>
    </row>
    <row r="44" spans="1:15" s="134" customFormat="1">
      <c r="A44" s="132"/>
      <c r="B44" s="132" t="s">
        <v>189</v>
      </c>
      <c r="C44" s="132"/>
      <c r="D44" s="132"/>
      <c r="E44" s="132"/>
      <c r="F44" s="113"/>
      <c r="G44" s="132"/>
      <c r="H44" s="132"/>
      <c r="I44" s="133"/>
      <c r="J44" s="132"/>
      <c r="K44" s="113"/>
      <c r="L44" s="113"/>
      <c r="M44" s="113"/>
      <c r="N44" s="113"/>
      <c r="O44" s="132"/>
    </row>
    <row r="45" spans="1:15" ht="29.45" customHeight="1">
      <c r="B45" s="135" t="s">
        <v>190</v>
      </c>
      <c r="D45" s="203"/>
      <c r="E45" s="204"/>
      <c r="F45" s="204"/>
      <c r="G45" s="204"/>
      <c r="H45" s="204"/>
      <c r="I45" s="204"/>
      <c r="J45" s="204"/>
      <c r="K45" s="204"/>
      <c r="L45" s="204"/>
      <c r="M45" s="204"/>
      <c r="N45" s="205"/>
    </row>
    <row r="46" spans="1:15" ht="29.45" customHeight="1">
      <c r="B46" s="135" t="s">
        <v>191</v>
      </c>
      <c r="D46" s="203"/>
      <c r="E46" s="204"/>
      <c r="F46" s="204"/>
      <c r="G46" s="204"/>
      <c r="H46" s="204"/>
      <c r="I46" s="204"/>
      <c r="J46" s="204"/>
      <c r="K46" s="204"/>
      <c r="L46" s="204"/>
      <c r="M46" s="204"/>
      <c r="N46" s="205"/>
    </row>
    <row r="47" spans="1:15" ht="29.45" customHeight="1">
      <c r="B47" s="135" t="s">
        <v>192</v>
      </c>
      <c r="D47" s="203"/>
      <c r="E47" s="204"/>
      <c r="F47" s="204"/>
      <c r="G47" s="204"/>
      <c r="H47" s="204"/>
      <c r="I47" s="204"/>
      <c r="J47" s="204"/>
      <c r="K47" s="204"/>
      <c r="L47" s="204"/>
      <c r="M47" s="204"/>
      <c r="N47" s="205"/>
    </row>
    <row r="49" spans="2:14">
      <c r="B49" s="132" t="s">
        <v>193</v>
      </c>
    </row>
    <row r="50" spans="2:14" ht="29.45" customHeight="1">
      <c r="B50" s="135" t="s">
        <v>190</v>
      </c>
      <c r="D50" s="203"/>
      <c r="E50" s="204"/>
      <c r="F50" s="204"/>
      <c r="G50" s="204"/>
      <c r="H50" s="204"/>
      <c r="I50" s="204"/>
      <c r="J50" s="204"/>
      <c r="K50" s="204"/>
      <c r="L50" s="204"/>
      <c r="M50" s="204"/>
      <c r="N50" s="205"/>
    </row>
    <row r="51" spans="2:14" ht="29.45" customHeight="1">
      <c r="B51" s="135" t="s">
        <v>191</v>
      </c>
      <c r="D51" s="203"/>
      <c r="E51" s="204"/>
      <c r="F51" s="204"/>
      <c r="G51" s="204"/>
      <c r="H51" s="204"/>
      <c r="I51" s="204"/>
      <c r="J51" s="204"/>
      <c r="K51" s="204"/>
      <c r="L51" s="204"/>
      <c r="M51" s="204"/>
      <c r="N51" s="205"/>
    </row>
    <row r="52" spans="2:14" ht="29.45" customHeight="1">
      <c r="B52" s="135" t="s">
        <v>192</v>
      </c>
      <c r="D52" s="203"/>
      <c r="E52" s="204"/>
      <c r="F52" s="204"/>
      <c r="G52" s="204"/>
      <c r="H52" s="204"/>
      <c r="I52" s="204"/>
      <c r="J52" s="204"/>
      <c r="K52" s="204"/>
      <c r="L52" s="204"/>
      <c r="M52" s="204"/>
      <c r="N52" s="205"/>
    </row>
    <row r="54" spans="2:14">
      <c r="B54" s="132" t="s">
        <v>194</v>
      </c>
    </row>
    <row r="55" spans="2:14" ht="29.45" customHeight="1">
      <c r="B55" s="135" t="s">
        <v>190</v>
      </c>
      <c r="D55" s="203"/>
      <c r="E55" s="204"/>
      <c r="F55" s="204"/>
      <c r="G55" s="204"/>
      <c r="H55" s="204"/>
      <c r="I55" s="204"/>
      <c r="J55" s="204"/>
      <c r="K55" s="204"/>
      <c r="L55" s="204"/>
      <c r="M55" s="204"/>
      <c r="N55" s="205"/>
    </row>
    <row r="56" spans="2:14" ht="29.45" customHeight="1">
      <c r="B56" s="135" t="s">
        <v>191</v>
      </c>
      <c r="D56" s="203"/>
      <c r="E56" s="204"/>
      <c r="F56" s="204"/>
      <c r="G56" s="204"/>
      <c r="H56" s="204"/>
      <c r="I56" s="204"/>
      <c r="J56" s="204"/>
      <c r="K56" s="204"/>
      <c r="L56" s="204"/>
      <c r="M56" s="204"/>
      <c r="N56" s="205"/>
    </row>
    <row r="57" spans="2:14" ht="29.45" customHeight="1">
      <c r="B57" s="135" t="s">
        <v>192</v>
      </c>
      <c r="D57" s="203"/>
      <c r="E57" s="204"/>
      <c r="F57" s="204"/>
      <c r="G57" s="204"/>
      <c r="H57" s="204"/>
      <c r="I57" s="204"/>
      <c r="J57" s="204"/>
      <c r="K57" s="204"/>
      <c r="L57" s="204"/>
      <c r="M57" s="204"/>
      <c r="N57" s="205"/>
    </row>
    <row r="59" spans="2:14">
      <c r="B59" s="132" t="s">
        <v>195</v>
      </c>
    </row>
    <row r="60" spans="2:14" ht="82.15" customHeight="1">
      <c r="B60" s="203"/>
      <c r="C60" s="204"/>
      <c r="D60" s="204"/>
      <c r="E60" s="204"/>
      <c r="F60" s="204"/>
      <c r="G60" s="204"/>
      <c r="H60" s="204"/>
      <c r="I60" s="204"/>
      <c r="J60" s="204"/>
      <c r="K60" s="204"/>
      <c r="L60" s="204"/>
      <c r="M60" s="204"/>
      <c r="N60" s="205"/>
    </row>
    <row r="62" spans="2:14">
      <c r="B62" s="132" t="s">
        <v>196</v>
      </c>
    </row>
    <row r="63" spans="2:14" ht="82.15" customHeight="1">
      <c r="B63" s="203"/>
      <c r="C63" s="204"/>
      <c r="D63" s="204"/>
      <c r="E63" s="204"/>
      <c r="F63" s="204"/>
      <c r="G63" s="204"/>
      <c r="H63" s="204"/>
      <c r="I63" s="204"/>
      <c r="J63" s="204"/>
      <c r="K63" s="204"/>
      <c r="L63" s="204"/>
      <c r="M63" s="204"/>
      <c r="N63" s="205"/>
    </row>
    <row r="65" spans="2:14">
      <c r="B65" s="132" t="s">
        <v>197</v>
      </c>
    </row>
    <row r="66" spans="2:14" ht="82.15" customHeight="1">
      <c r="B66" s="203"/>
      <c r="C66" s="204"/>
      <c r="D66" s="204"/>
      <c r="E66" s="204"/>
      <c r="F66" s="204"/>
      <c r="G66" s="204"/>
      <c r="H66" s="204"/>
      <c r="I66" s="204"/>
      <c r="J66" s="204"/>
      <c r="K66" s="204"/>
      <c r="L66" s="204"/>
      <c r="M66" s="204"/>
      <c r="N66" s="205"/>
    </row>
  </sheetData>
  <mergeCells count="18">
    <mergeCell ref="B9:B12"/>
    <mergeCell ref="B66:N66"/>
    <mergeCell ref="D45:N45"/>
    <mergeCell ref="D46:N46"/>
    <mergeCell ref="D47:N47"/>
    <mergeCell ref="D50:N50"/>
    <mergeCell ref="D51:N51"/>
    <mergeCell ref="D52:N52"/>
    <mergeCell ref="D55:N55"/>
    <mergeCell ref="D56:N56"/>
    <mergeCell ref="D57:N57"/>
    <mergeCell ref="B60:N60"/>
    <mergeCell ref="B63:N63"/>
    <mergeCell ref="B7:B8"/>
    <mergeCell ref="D7:E7"/>
    <mergeCell ref="G7:G8"/>
    <mergeCell ref="I7:I8"/>
    <mergeCell ref="K7:N7"/>
  </mergeCells>
  <printOptions horizontalCentered="1"/>
  <pageMargins left="0.25" right="0.25" top="0.75" bottom="0.75" header="0.3" footer="0.3"/>
  <pageSetup paperSize="9" scale="32" fitToHeight="2" orientation="portrait" r:id="rId1"/>
  <rowBreaks count="1" manualBreakCount="1">
    <brk id="43" max="1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A8539-8723-45BF-AA4B-CFC9C9D8B978}">
  <dimension ref="A2:W66"/>
  <sheetViews>
    <sheetView zoomScale="70" zoomScaleNormal="70" workbookViewId="0">
      <selection activeCell="B3" sqref="B3"/>
    </sheetView>
  </sheetViews>
  <sheetFormatPr defaultColWidth="11.5703125" defaultRowHeight="16.899999999999999"/>
  <cols>
    <col min="1" max="1" width="2.42578125" style="1" customWidth="1"/>
    <col min="2" max="2" width="47.85546875" style="1" customWidth="1"/>
    <col min="3" max="3" width="2.28515625" style="1" customWidth="1"/>
    <col min="4" max="4" width="9.140625" style="1" bestFit="1" customWidth="1"/>
    <col min="5" max="5" width="54.7109375" style="1" customWidth="1"/>
    <col min="6" max="6" width="2.28515625" style="1" customWidth="1"/>
    <col min="7" max="7" width="54.7109375" style="1" customWidth="1"/>
    <col min="8" max="8" width="2.28515625" style="1" customWidth="1"/>
    <col min="9" max="9" width="54.7109375" style="49" customWidth="1"/>
    <col min="10" max="10" width="2.28515625" style="1" customWidth="1"/>
    <col min="11" max="12" width="12" style="1" customWidth="1"/>
    <col min="13" max="13" width="1.28515625" style="1" customWidth="1"/>
    <col min="14" max="14" width="12" style="1" customWidth="1"/>
    <col min="15" max="15" width="2.42578125" style="1" customWidth="1"/>
    <col min="16" max="16384" width="11.5703125" style="35"/>
  </cols>
  <sheetData>
    <row r="2" spans="1:23" ht="27">
      <c r="B2" s="50" t="s">
        <v>205</v>
      </c>
      <c r="C2" s="50"/>
    </row>
    <row r="3" spans="1:23" ht="27">
      <c r="B3" s="92" t="str">
        <f>'Project Matrix'!B3</f>
        <v>Branch's name</v>
      </c>
      <c r="C3" s="109"/>
    </row>
    <row r="4" spans="1:23">
      <c r="G4" s="49"/>
      <c r="I4" s="1"/>
      <c r="P4" s="1"/>
      <c r="Q4" s="1"/>
      <c r="R4" s="1"/>
      <c r="S4" s="1"/>
      <c r="T4" s="1"/>
      <c r="U4" s="1"/>
      <c r="V4" s="1"/>
      <c r="W4" s="1"/>
    </row>
    <row r="5" spans="1:23">
      <c r="G5" s="49"/>
      <c r="I5" s="1"/>
      <c r="P5" s="1"/>
      <c r="Q5" s="1"/>
      <c r="R5" s="1"/>
      <c r="S5" s="1"/>
      <c r="T5" s="1"/>
      <c r="U5" s="1"/>
      <c r="V5" s="1"/>
      <c r="W5" s="1"/>
    </row>
    <row r="6" spans="1:23" ht="17.45" thickBot="1">
      <c r="B6" s="35"/>
      <c r="C6" s="35"/>
      <c r="F6" s="35"/>
      <c r="G6" s="49"/>
      <c r="H6" s="35"/>
      <c r="I6" s="1"/>
      <c r="M6" s="35"/>
      <c r="P6" s="1"/>
      <c r="Q6" s="1"/>
      <c r="S6" s="1"/>
      <c r="T6" s="1"/>
      <c r="U6" s="1"/>
      <c r="V6" s="1"/>
      <c r="W6" s="1"/>
    </row>
    <row r="7" spans="1:23" ht="17.45" thickBot="1">
      <c r="B7" s="197" t="s">
        <v>55</v>
      </c>
      <c r="D7" s="195" t="s">
        <v>56</v>
      </c>
      <c r="E7" s="196"/>
      <c r="G7" s="197" t="s">
        <v>159</v>
      </c>
      <c r="I7" s="197" t="s">
        <v>57</v>
      </c>
      <c r="K7" s="192" t="s">
        <v>206</v>
      </c>
      <c r="L7" s="193"/>
      <c r="M7" s="193"/>
      <c r="N7" s="194"/>
      <c r="P7" s="37"/>
      <c r="Q7" s="37"/>
    </row>
    <row r="8" spans="1:23" ht="17.45" thickBot="1">
      <c r="B8" s="198"/>
      <c r="D8" s="56" t="s">
        <v>61</v>
      </c>
      <c r="E8" s="57" t="s">
        <v>62</v>
      </c>
      <c r="F8" s="58"/>
      <c r="G8" s="198"/>
      <c r="I8" s="198"/>
      <c r="K8" s="68" t="s">
        <v>63</v>
      </c>
      <c r="L8" s="69" t="s">
        <v>64</v>
      </c>
      <c r="M8" s="2"/>
      <c r="N8" s="70" t="s">
        <v>65</v>
      </c>
      <c r="P8" s="37"/>
      <c r="Q8" s="37"/>
      <c r="R8" s="37"/>
      <c r="S8" s="37"/>
    </row>
    <row r="9" spans="1:23" s="37" customFormat="1" ht="36" customHeight="1">
      <c r="A9" s="1"/>
      <c r="B9" s="200" t="s">
        <v>66</v>
      </c>
      <c r="C9" s="1"/>
      <c r="D9" s="18" t="s">
        <v>67</v>
      </c>
      <c r="E9" s="19" t="s">
        <v>68</v>
      </c>
      <c r="F9" s="23"/>
      <c r="G9" s="28" t="s">
        <v>161</v>
      </c>
      <c r="H9" s="22"/>
      <c r="I9" s="106" t="s">
        <v>69</v>
      </c>
      <c r="J9" s="22"/>
      <c r="K9" s="88">
        <f>Data!U9+Data!V9</f>
        <v>0</v>
      </c>
      <c r="L9" s="71">
        <f>IFERROR(K9/$K$9,0)</f>
        <v>0</v>
      </c>
      <c r="M9" s="72"/>
      <c r="N9" s="73">
        <f>SUM(N10:N42)-N30</f>
        <v>0</v>
      </c>
      <c r="O9" s="1"/>
      <c r="P9" s="35"/>
      <c r="Q9" s="35"/>
    </row>
    <row r="10" spans="1:23" s="37" customFormat="1" ht="64.900000000000006">
      <c r="A10" s="1"/>
      <c r="B10" s="201"/>
      <c r="C10" s="1"/>
      <c r="D10" s="20" t="s">
        <v>70</v>
      </c>
      <c r="E10" s="21" t="s">
        <v>71</v>
      </c>
      <c r="F10" s="23"/>
      <c r="G10" s="30" t="s">
        <v>162</v>
      </c>
      <c r="H10" s="22"/>
      <c r="I10" s="3" t="s">
        <v>72</v>
      </c>
      <c r="J10" s="22"/>
      <c r="K10" s="38">
        <f>Data!U10+Data!V10</f>
        <v>0</v>
      </c>
      <c r="L10" s="74">
        <f t="shared" ref="L10:L12" si="0">IFERROR(K10/$K$9,0)</f>
        <v>0</v>
      </c>
      <c r="M10" s="72"/>
      <c r="N10" s="75"/>
      <c r="O10" s="1"/>
      <c r="P10" s="35"/>
      <c r="Q10" s="35"/>
      <c r="R10" s="35"/>
      <c r="S10" s="35"/>
    </row>
    <row r="11" spans="1:23" s="37" customFormat="1" ht="48.6">
      <c r="A11" s="1"/>
      <c r="B11" s="201"/>
      <c r="C11" s="1"/>
      <c r="D11" s="20" t="s">
        <v>73</v>
      </c>
      <c r="E11" s="21" t="s">
        <v>74</v>
      </c>
      <c r="F11" s="23"/>
      <c r="G11" s="31" t="s">
        <v>163</v>
      </c>
      <c r="H11" s="22"/>
      <c r="I11" s="3" t="s">
        <v>75</v>
      </c>
      <c r="J11" s="22"/>
      <c r="K11" s="38">
        <f>Data!U11+Data!V11</f>
        <v>0</v>
      </c>
      <c r="L11" s="74">
        <f t="shared" si="0"/>
        <v>0</v>
      </c>
      <c r="M11" s="72"/>
      <c r="N11" s="75"/>
      <c r="O11" s="1"/>
      <c r="P11" s="35"/>
      <c r="Q11" s="35"/>
      <c r="R11" s="35"/>
      <c r="S11" s="35"/>
    </row>
    <row r="12" spans="1:23" s="37" customFormat="1" ht="34.15" thickBot="1">
      <c r="A12" s="1"/>
      <c r="B12" s="202"/>
      <c r="C12" s="1"/>
      <c r="D12" s="25" t="s">
        <v>76</v>
      </c>
      <c r="E12" s="26" t="s">
        <v>77</v>
      </c>
      <c r="F12" s="23"/>
      <c r="G12" s="32" t="s">
        <v>164</v>
      </c>
      <c r="H12" s="22"/>
      <c r="I12" s="12" t="s">
        <v>78</v>
      </c>
      <c r="J12" s="22"/>
      <c r="K12" s="51">
        <f>Data!U12+Data!V12</f>
        <v>0</v>
      </c>
      <c r="L12" s="91">
        <f t="shared" si="0"/>
        <v>0</v>
      </c>
      <c r="M12" s="72"/>
      <c r="N12" s="81"/>
      <c r="O12" s="1"/>
      <c r="P12" s="35"/>
      <c r="Q12" s="35"/>
      <c r="R12" s="35"/>
      <c r="S12" s="35"/>
    </row>
    <row r="13" spans="1:23" ht="10.9" customHeight="1" thickBot="1">
      <c r="I13" s="1"/>
    </row>
    <row r="14" spans="1:23" ht="67.150000000000006">
      <c r="B14" s="116" t="s">
        <v>79</v>
      </c>
      <c r="D14" s="5" t="s">
        <v>80</v>
      </c>
      <c r="E14" s="6" t="s">
        <v>81</v>
      </c>
      <c r="F14" s="2"/>
      <c r="G14" s="7" t="s">
        <v>165</v>
      </c>
      <c r="I14" s="7" t="s">
        <v>82</v>
      </c>
      <c r="K14" s="36">
        <f>Data!U14+Data!V14</f>
        <v>0</v>
      </c>
      <c r="L14" s="77"/>
      <c r="M14" s="72"/>
      <c r="N14" s="173"/>
    </row>
    <row r="15" spans="1:23" ht="53.45" customHeight="1">
      <c r="B15" s="117"/>
      <c r="D15" s="8" t="s">
        <v>83</v>
      </c>
      <c r="E15" s="9" t="s">
        <v>84</v>
      </c>
      <c r="F15" s="2"/>
      <c r="G15" s="3" t="s">
        <v>166</v>
      </c>
      <c r="I15" s="3" t="s">
        <v>82</v>
      </c>
      <c r="K15" s="38">
        <f>Data!V15</f>
        <v>0</v>
      </c>
      <c r="L15" s="78"/>
      <c r="M15" s="72"/>
      <c r="N15" s="75"/>
    </row>
    <row r="16" spans="1:23" ht="49.15" thickBot="1">
      <c r="B16" s="118"/>
      <c r="D16" s="10" t="s">
        <v>85</v>
      </c>
      <c r="E16" s="11" t="s">
        <v>86</v>
      </c>
      <c r="F16" s="2"/>
      <c r="G16" s="12" t="s">
        <v>167</v>
      </c>
      <c r="I16" s="12" t="s">
        <v>87</v>
      </c>
      <c r="K16" s="51">
        <f>Data!U16+Data!V16</f>
        <v>0</v>
      </c>
      <c r="L16" s="79"/>
      <c r="M16" s="72"/>
      <c r="N16" s="174"/>
    </row>
    <row r="17" spans="2:14" ht="10.9" customHeight="1" thickBot="1">
      <c r="I17" s="1"/>
    </row>
    <row r="18" spans="2:14" ht="50.45" customHeight="1">
      <c r="B18" s="116" t="s">
        <v>88</v>
      </c>
      <c r="D18" s="5" t="s">
        <v>89</v>
      </c>
      <c r="E18" s="6" t="s">
        <v>90</v>
      </c>
      <c r="F18" s="2"/>
      <c r="G18" s="7" t="s">
        <v>168</v>
      </c>
      <c r="I18" s="7" t="s">
        <v>91</v>
      </c>
      <c r="K18" s="138">
        <f>Data!U18+Data!V18</f>
        <v>0</v>
      </c>
      <c r="L18" s="77"/>
      <c r="M18" s="72"/>
      <c r="N18" s="80"/>
    </row>
    <row r="19" spans="2:14" ht="50.45">
      <c r="B19" s="117"/>
      <c r="D19" s="8" t="s">
        <v>92</v>
      </c>
      <c r="E19" s="9" t="s">
        <v>93</v>
      </c>
      <c r="F19" s="2"/>
      <c r="G19" s="3" t="s">
        <v>169</v>
      </c>
      <c r="I19" s="3" t="s">
        <v>94</v>
      </c>
      <c r="K19" s="139">
        <f>Data!U19+Data!V19</f>
        <v>0</v>
      </c>
      <c r="L19" s="78"/>
      <c r="M19" s="72"/>
      <c r="N19" s="75"/>
    </row>
    <row r="20" spans="2:14" ht="32.450000000000003">
      <c r="B20" s="117"/>
      <c r="D20" s="13" t="s">
        <v>95</v>
      </c>
      <c r="E20" s="14" t="s">
        <v>96</v>
      </c>
      <c r="F20" s="2"/>
      <c r="G20" s="4" t="s">
        <v>170</v>
      </c>
      <c r="I20" s="4" t="s">
        <v>97</v>
      </c>
      <c r="K20" s="139">
        <f>Data!U22+Data!V22</f>
        <v>0</v>
      </c>
      <c r="L20" s="78"/>
      <c r="M20" s="72"/>
      <c r="N20" s="75"/>
    </row>
    <row r="21" spans="2:14" ht="33" thickBot="1">
      <c r="B21" s="118"/>
      <c r="D21" s="10" t="s">
        <v>98</v>
      </c>
      <c r="E21" s="11" t="s">
        <v>99</v>
      </c>
      <c r="F21" s="2"/>
      <c r="G21" s="12" t="s">
        <v>171</v>
      </c>
      <c r="I21" s="12" t="s">
        <v>100</v>
      </c>
      <c r="K21" s="52">
        <f>Data!U23+Data!V23</f>
        <v>0</v>
      </c>
      <c r="L21" s="79"/>
      <c r="M21" s="72"/>
      <c r="N21" s="81"/>
    </row>
    <row r="22" spans="2:14" ht="17.45" thickBot="1">
      <c r="F22" s="2"/>
      <c r="I22" s="1"/>
      <c r="L22" s="2"/>
      <c r="M22" s="2"/>
      <c r="N22" s="2"/>
    </row>
    <row r="23" spans="2:14" ht="50.45">
      <c r="B23" s="116" t="s">
        <v>101</v>
      </c>
      <c r="D23" s="5" t="s">
        <v>102</v>
      </c>
      <c r="E23" s="6" t="s">
        <v>103</v>
      </c>
      <c r="F23" s="2"/>
      <c r="G23" s="28" t="s">
        <v>172</v>
      </c>
      <c r="I23" s="7" t="s">
        <v>104</v>
      </c>
      <c r="K23" s="138">
        <f>Data!U26+Data!V26</f>
        <v>0</v>
      </c>
      <c r="L23" s="94">
        <f>IFERROR(K23/$K$9,0)</f>
        <v>0</v>
      </c>
      <c r="M23" s="72"/>
      <c r="N23" s="173"/>
    </row>
    <row r="24" spans="2:14" ht="48.6">
      <c r="B24" s="117"/>
      <c r="D24" s="8" t="s">
        <v>105</v>
      </c>
      <c r="E24" s="15" t="s">
        <v>106</v>
      </c>
      <c r="G24" s="3" t="s">
        <v>173</v>
      </c>
      <c r="I24" s="3" t="s">
        <v>107</v>
      </c>
      <c r="K24" s="139">
        <f>Data!U27+Data!V27</f>
        <v>0</v>
      </c>
      <c r="L24" s="74">
        <f t="shared" ref="L24:L36" si="1">IFERROR(K24/$K$9,0)</f>
        <v>0</v>
      </c>
      <c r="M24" s="72"/>
      <c r="N24" s="175"/>
    </row>
    <row r="25" spans="2:14" ht="129.6">
      <c r="B25" s="117"/>
      <c r="D25" s="8" t="s">
        <v>108</v>
      </c>
      <c r="E25" s="15" t="s">
        <v>109</v>
      </c>
      <c r="F25" s="2"/>
      <c r="G25" s="3" t="s">
        <v>174</v>
      </c>
      <c r="I25" s="3" t="s">
        <v>110</v>
      </c>
      <c r="K25" s="139">
        <f>Data!U28+Data!V28</f>
        <v>0</v>
      </c>
      <c r="L25" s="74">
        <f t="shared" si="1"/>
        <v>0</v>
      </c>
      <c r="M25" s="72"/>
      <c r="N25" s="175"/>
    </row>
    <row r="26" spans="2:14" ht="67.150000000000006">
      <c r="B26" s="117"/>
      <c r="D26" s="8" t="s">
        <v>111</v>
      </c>
      <c r="E26" s="15" t="s">
        <v>112</v>
      </c>
      <c r="F26" s="2"/>
      <c r="G26" s="3" t="s">
        <v>176</v>
      </c>
      <c r="I26" s="3" t="s">
        <v>113</v>
      </c>
      <c r="K26" s="139">
        <f>Data!U29+Data!V29</f>
        <v>0</v>
      </c>
      <c r="L26" s="74">
        <f t="shared" si="1"/>
        <v>0</v>
      </c>
      <c r="M26" s="72"/>
      <c r="N26" s="75"/>
    </row>
    <row r="27" spans="2:14" ht="64.900000000000006">
      <c r="B27" s="117"/>
      <c r="D27" s="8" t="s">
        <v>114</v>
      </c>
      <c r="E27" s="14" t="s">
        <v>115</v>
      </c>
      <c r="F27" s="2"/>
      <c r="G27" s="16"/>
      <c r="I27" s="4" t="s">
        <v>116</v>
      </c>
      <c r="K27" s="139">
        <f>Data!U30+Data!V30</f>
        <v>0</v>
      </c>
      <c r="L27" s="74">
        <f t="shared" si="1"/>
        <v>0</v>
      </c>
      <c r="M27" s="72"/>
      <c r="N27" s="76"/>
    </row>
    <row r="28" spans="2:14" ht="33.6">
      <c r="B28" s="117"/>
      <c r="D28" s="59" t="s">
        <v>117</v>
      </c>
      <c r="E28" s="15" t="s">
        <v>118</v>
      </c>
      <c r="F28" s="2"/>
      <c r="G28" s="3" t="s">
        <v>177</v>
      </c>
      <c r="I28" s="3" t="s">
        <v>119</v>
      </c>
      <c r="K28" s="139">
        <f>Data!U31+Data!V31+Data!U32+Data!V32</f>
        <v>0</v>
      </c>
      <c r="L28" s="74">
        <f t="shared" si="1"/>
        <v>0</v>
      </c>
      <c r="M28" s="72"/>
      <c r="N28" s="175"/>
    </row>
    <row r="29" spans="2:14" ht="64.900000000000006">
      <c r="B29" s="117"/>
      <c r="D29" s="8" t="s">
        <v>120</v>
      </c>
      <c r="E29" s="9" t="s">
        <v>121</v>
      </c>
      <c r="F29" s="2"/>
      <c r="G29" s="17" t="s">
        <v>178</v>
      </c>
      <c r="I29" s="17" t="s">
        <v>122</v>
      </c>
      <c r="K29" s="139">
        <f>Data!U33+Data!V33</f>
        <v>0</v>
      </c>
      <c r="L29" s="74">
        <f t="shared" si="1"/>
        <v>0</v>
      </c>
      <c r="M29" s="72"/>
      <c r="N29" s="175"/>
    </row>
    <row r="30" spans="2:14" ht="48.6">
      <c r="B30" s="117"/>
      <c r="D30" s="8" t="s">
        <v>123</v>
      </c>
      <c r="E30" s="9" t="s">
        <v>124</v>
      </c>
      <c r="F30" s="2"/>
      <c r="G30" s="17" t="s">
        <v>179</v>
      </c>
      <c r="I30" s="17" t="s">
        <v>125</v>
      </c>
      <c r="K30" s="139">
        <f>Data!U34+Data!V34</f>
        <v>0</v>
      </c>
      <c r="L30" s="74">
        <f t="shared" si="1"/>
        <v>0</v>
      </c>
      <c r="M30" s="72"/>
      <c r="N30" s="83">
        <f>IFERROR((N29*K30)/K29,0)</f>
        <v>0</v>
      </c>
    </row>
    <row r="31" spans="2:14" ht="145.9">
      <c r="B31" s="117"/>
      <c r="D31" s="8" t="s">
        <v>126</v>
      </c>
      <c r="E31" s="9" t="s">
        <v>127</v>
      </c>
      <c r="F31" s="2"/>
      <c r="G31" s="17" t="s">
        <v>180</v>
      </c>
      <c r="I31" s="17" t="s">
        <v>122</v>
      </c>
      <c r="K31" s="139">
        <f>Data!U35+Data!V35</f>
        <v>0</v>
      </c>
      <c r="L31" s="74">
        <f>IFERROR(K31/$K$9,0)</f>
        <v>0</v>
      </c>
      <c r="M31" s="72"/>
      <c r="N31" s="175"/>
    </row>
    <row r="32" spans="2:14" ht="64.900000000000006">
      <c r="B32" s="117"/>
      <c r="D32" s="8" t="s">
        <v>128</v>
      </c>
      <c r="E32" s="9" t="s">
        <v>129</v>
      </c>
      <c r="F32" s="2"/>
      <c r="G32" s="17" t="s">
        <v>181</v>
      </c>
      <c r="I32" s="17" t="s">
        <v>130</v>
      </c>
      <c r="K32" s="139">
        <f>Data!U36+Data!V36</f>
        <v>0</v>
      </c>
      <c r="L32" s="74">
        <f t="shared" si="1"/>
        <v>0</v>
      </c>
      <c r="M32" s="72"/>
      <c r="N32" s="175"/>
    </row>
    <row r="33" spans="1:15" ht="64.900000000000006">
      <c r="B33" s="117"/>
      <c r="D33" s="8" t="s">
        <v>131</v>
      </c>
      <c r="E33" s="9" t="s">
        <v>132</v>
      </c>
      <c r="F33" s="2"/>
      <c r="G33" s="17" t="s">
        <v>182</v>
      </c>
      <c r="I33" s="17" t="s">
        <v>130</v>
      </c>
      <c r="K33" s="139">
        <f>Data!U37+Data!V37</f>
        <v>0</v>
      </c>
      <c r="L33" s="74">
        <f t="shared" si="1"/>
        <v>0</v>
      </c>
      <c r="M33" s="72"/>
      <c r="N33" s="175"/>
    </row>
    <row r="34" spans="1:15" ht="81">
      <c r="B34" s="117"/>
      <c r="D34" s="8" t="s">
        <v>133</v>
      </c>
      <c r="E34" s="9" t="s">
        <v>200</v>
      </c>
      <c r="F34" s="2"/>
      <c r="G34" s="17" t="s">
        <v>183</v>
      </c>
      <c r="I34" s="17" t="s">
        <v>135</v>
      </c>
      <c r="K34" s="139">
        <f>Data!U38+Data!V38</f>
        <v>0</v>
      </c>
      <c r="L34" s="74">
        <f t="shared" si="1"/>
        <v>0</v>
      </c>
      <c r="M34" s="72"/>
      <c r="N34" s="83">
        <f>IFERROR((N33*K34)/K33,0)</f>
        <v>0</v>
      </c>
    </row>
    <row r="35" spans="1:15" ht="113.45">
      <c r="B35" s="117"/>
      <c r="D35" s="8" t="s">
        <v>136</v>
      </c>
      <c r="E35" s="9" t="s">
        <v>137</v>
      </c>
      <c r="F35" s="2"/>
      <c r="G35" s="17" t="s">
        <v>184</v>
      </c>
      <c r="I35" s="17" t="s">
        <v>138</v>
      </c>
      <c r="K35" s="139">
        <f>Data!U40+Data!V40</f>
        <v>0</v>
      </c>
      <c r="L35" s="74">
        <f>IFERROR(K35/$K$9,0)</f>
        <v>0</v>
      </c>
      <c r="M35" s="72"/>
      <c r="N35" s="175"/>
    </row>
    <row r="36" spans="1:15" ht="113.45">
      <c r="B36" s="117"/>
      <c r="D36" s="8" t="s">
        <v>139</v>
      </c>
      <c r="E36" s="9" t="s">
        <v>140</v>
      </c>
      <c r="F36" s="2"/>
      <c r="G36" s="17" t="s">
        <v>185</v>
      </c>
      <c r="I36" s="17" t="s">
        <v>141</v>
      </c>
      <c r="K36" s="139">
        <f>Data!U42+Data!V42</f>
        <v>0</v>
      </c>
      <c r="L36" s="74">
        <f t="shared" si="1"/>
        <v>0</v>
      </c>
      <c r="M36" s="72"/>
      <c r="N36" s="175"/>
    </row>
    <row r="37" spans="1:15" ht="64.900000000000006">
      <c r="B37" s="117"/>
      <c r="D37" s="8" t="s">
        <v>142</v>
      </c>
      <c r="E37" s="9" t="s">
        <v>143</v>
      </c>
      <c r="F37" s="2"/>
      <c r="G37" s="17" t="s">
        <v>186</v>
      </c>
      <c r="I37" s="3" t="s">
        <v>144</v>
      </c>
      <c r="K37" s="84"/>
      <c r="L37" s="85"/>
      <c r="M37" s="72"/>
      <c r="N37" s="83">
        <f>Data!U43+Data!V43</f>
        <v>0</v>
      </c>
    </row>
    <row r="38" spans="1:15" ht="64.900000000000006">
      <c r="B38" s="117"/>
      <c r="D38" s="8" t="s">
        <v>145</v>
      </c>
      <c r="E38" s="9" t="s">
        <v>146</v>
      </c>
      <c r="F38" s="2"/>
      <c r="G38" s="24" t="s">
        <v>65</v>
      </c>
      <c r="I38" s="3" t="s">
        <v>147</v>
      </c>
      <c r="K38" s="84"/>
      <c r="L38" s="85"/>
      <c r="M38" s="72"/>
      <c r="N38" s="83">
        <f>Data!U44+Data!V44</f>
        <v>0</v>
      </c>
    </row>
    <row r="39" spans="1:15" ht="64.900000000000006">
      <c r="B39" s="117"/>
      <c r="D39" s="8" t="s">
        <v>148</v>
      </c>
      <c r="E39" s="9" t="s">
        <v>149</v>
      </c>
      <c r="F39" s="2"/>
      <c r="G39" s="3" t="s">
        <v>65</v>
      </c>
      <c r="I39" s="3" t="s">
        <v>150</v>
      </c>
      <c r="K39" s="84"/>
      <c r="L39" s="85"/>
      <c r="M39" s="72"/>
      <c r="N39" s="83">
        <f>Data!U45+Data!V45</f>
        <v>0</v>
      </c>
    </row>
    <row r="40" spans="1:15" ht="64.900000000000006">
      <c r="B40" s="117"/>
      <c r="D40" s="8" t="s">
        <v>151</v>
      </c>
      <c r="E40" s="9" t="s">
        <v>152</v>
      </c>
      <c r="F40" s="2"/>
      <c r="G40" s="3" t="s">
        <v>65</v>
      </c>
      <c r="I40" s="3" t="s">
        <v>153</v>
      </c>
      <c r="K40" s="84"/>
      <c r="L40" s="85"/>
      <c r="M40" s="72"/>
      <c r="N40" s="83">
        <f>Data!U46+Data!V46</f>
        <v>0</v>
      </c>
    </row>
    <row r="41" spans="1:15" ht="64.900000000000006">
      <c r="B41" s="117"/>
      <c r="D41" s="8"/>
      <c r="E41" s="61" t="s">
        <v>154</v>
      </c>
      <c r="F41" s="2"/>
      <c r="G41" s="4" t="s">
        <v>187</v>
      </c>
      <c r="I41" s="4" t="s">
        <v>155</v>
      </c>
      <c r="K41" s="139">
        <f>Data!U47+Data!V47</f>
        <v>0</v>
      </c>
      <c r="L41" s="74">
        <f t="shared" ref="L41" si="2">IFERROR(K41/$K$9,0)</f>
        <v>0</v>
      </c>
      <c r="M41" s="72"/>
      <c r="N41" s="76"/>
    </row>
    <row r="42" spans="1:15" ht="81.599999999999994" thickBot="1">
      <c r="B42" s="118"/>
      <c r="D42" s="10"/>
      <c r="E42" s="11" t="s">
        <v>156</v>
      </c>
      <c r="F42" s="2"/>
      <c r="G42" s="12" t="s">
        <v>188</v>
      </c>
      <c r="I42" s="12" t="s">
        <v>157</v>
      </c>
      <c r="K42" s="52">
        <f>Data!U48+Data!V48</f>
        <v>0</v>
      </c>
      <c r="L42" s="86"/>
      <c r="M42" s="72"/>
      <c r="N42" s="81"/>
    </row>
    <row r="43" spans="1:15">
      <c r="F43" s="2"/>
      <c r="G43" s="35"/>
      <c r="I43" s="107"/>
      <c r="K43" s="2"/>
      <c r="L43" s="2"/>
      <c r="M43" s="2"/>
      <c r="N43" s="2"/>
    </row>
    <row r="44" spans="1:15" s="134" customFormat="1">
      <c r="A44" s="132"/>
      <c r="B44" s="132" t="s">
        <v>189</v>
      </c>
      <c r="C44" s="132"/>
      <c r="D44" s="132"/>
      <c r="E44" s="132"/>
      <c r="F44" s="113"/>
      <c r="G44" s="132"/>
      <c r="H44" s="132"/>
      <c r="I44" s="133"/>
      <c r="J44" s="132"/>
      <c r="K44" s="113"/>
      <c r="L44" s="113"/>
      <c r="M44" s="113"/>
      <c r="N44" s="113"/>
      <c r="O44" s="132"/>
    </row>
    <row r="45" spans="1:15" ht="29.45" customHeight="1">
      <c r="B45" s="135" t="s">
        <v>190</v>
      </c>
      <c r="D45" s="203"/>
      <c r="E45" s="204"/>
      <c r="F45" s="204"/>
      <c r="G45" s="204"/>
      <c r="H45" s="204"/>
      <c r="I45" s="204"/>
      <c r="J45" s="204"/>
      <c r="K45" s="204"/>
      <c r="L45" s="204"/>
      <c r="M45" s="204"/>
      <c r="N45" s="205"/>
    </row>
    <row r="46" spans="1:15" ht="29.45" customHeight="1">
      <c r="B46" s="135" t="s">
        <v>191</v>
      </c>
      <c r="D46" s="203"/>
      <c r="E46" s="204"/>
      <c r="F46" s="204"/>
      <c r="G46" s="204"/>
      <c r="H46" s="204"/>
      <c r="I46" s="204"/>
      <c r="J46" s="204"/>
      <c r="K46" s="204"/>
      <c r="L46" s="204"/>
      <c r="M46" s="204"/>
      <c r="N46" s="205"/>
    </row>
    <row r="47" spans="1:15" ht="29.45" customHeight="1">
      <c r="B47" s="135" t="s">
        <v>192</v>
      </c>
      <c r="D47" s="203"/>
      <c r="E47" s="204"/>
      <c r="F47" s="204"/>
      <c r="G47" s="204"/>
      <c r="H47" s="204"/>
      <c r="I47" s="204"/>
      <c r="J47" s="204"/>
      <c r="K47" s="204"/>
      <c r="L47" s="204"/>
      <c r="M47" s="204"/>
      <c r="N47" s="205"/>
    </row>
    <row r="49" spans="2:14">
      <c r="B49" s="132" t="s">
        <v>193</v>
      </c>
    </row>
    <row r="50" spans="2:14" ht="29.45" customHeight="1">
      <c r="B50" s="135" t="s">
        <v>190</v>
      </c>
      <c r="D50" s="203"/>
      <c r="E50" s="204"/>
      <c r="F50" s="204"/>
      <c r="G50" s="204"/>
      <c r="H50" s="204"/>
      <c r="I50" s="204"/>
      <c r="J50" s="204"/>
      <c r="K50" s="204"/>
      <c r="L50" s="204"/>
      <c r="M50" s="204"/>
      <c r="N50" s="205"/>
    </row>
    <row r="51" spans="2:14" ht="29.45" customHeight="1">
      <c r="B51" s="135" t="s">
        <v>191</v>
      </c>
      <c r="D51" s="203"/>
      <c r="E51" s="204"/>
      <c r="F51" s="204"/>
      <c r="G51" s="204"/>
      <c r="H51" s="204"/>
      <c r="I51" s="204"/>
      <c r="J51" s="204"/>
      <c r="K51" s="204"/>
      <c r="L51" s="204"/>
      <c r="M51" s="204"/>
      <c r="N51" s="205"/>
    </row>
    <row r="52" spans="2:14" ht="29.45" customHeight="1">
      <c r="B52" s="135" t="s">
        <v>192</v>
      </c>
      <c r="D52" s="203"/>
      <c r="E52" s="204"/>
      <c r="F52" s="204"/>
      <c r="G52" s="204"/>
      <c r="H52" s="204"/>
      <c r="I52" s="204"/>
      <c r="J52" s="204"/>
      <c r="K52" s="204"/>
      <c r="L52" s="204"/>
      <c r="M52" s="204"/>
      <c r="N52" s="205"/>
    </row>
    <row r="54" spans="2:14">
      <c r="B54" s="132" t="s">
        <v>194</v>
      </c>
    </row>
    <row r="55" spans="2:14" ht="29.45" customHeight="1">
      <c r="B55" s="135" t="s">
        <v>190</v>
      </c>
      <c r="D55" s="203"/>
      <c r="E55" s="204"/>
      <c r="F55" s="204"/>
      <c r="G55" s="204"/>
      <c r="H55" s="204"/>
      <c r="I55" s="204"/>
      <c r="J55" s="204"/>
      <c r="K55" s="204"/>
      <c r="L55" s="204"/>
      <c r="M55" s="204"/>
      <c r="N55" s="205"/>
    </row>
    <row r="56" spans="2:14" ht="29.45" customHeight="1">
      <c r="B56" s="135" t="s">
        <v>191</v>
      </c>
      <c r="D56" s="203"/>
      <c r="E56" s="204"/>
      <c r="F56" s="204"/>
      <c r="G56" s="204"/>
      <c r="H56" s="204"/>
      <c r="I56" s="204"/>
      <c r="J56" s="204"/>
      <c r="K56" s="204"/>
      <c r="L56" s="204"/>
      <c r="M56" s="204"/>
      <c r="N56" s="205"/>
    </row>
    <row r="57" spans="2:14" ht="29.45" customHeight="1">
      <c r="B57" s="135" t="s">
        <v>192</v>
      </c>
      <c r="D57" s="203"/>
      <c r="E57" s="204"/>
      <c r="F57" s="204"/>
      <c r="G57" s="204"/>
      <c r="H57" s="204"/>
      <c r="I57" s="204"/>
      <c r="J57" s="204"/>
      <c r="K57" s="204"/>
      <c r="L57" s="204"/>
      <c r="M57" s="204"/>
      <c r="N57" s="205"/>
    </row>
    <row r="59" spans="2:14">
      <c r="B59" s="132" t="s">
        <v>195</v>
      </c>
    </row>
    <row r="60" spans="2:14" ht="82.15" customHeight="1">
      <c r="B60" s="203"/>
      <c r="C60" s="204"/>
      <c r="D60" s="204"/>
      <c r="E60" s="204"/>
      <c r="F60" s="204"/>
      <c r="G60" s="204"/>
      <c r="H60" s="204"/>
      <c r="I60" s="204"/>
      <c r="J60" s="204"/>
      <c r="K60" s="204"/>
      <c r="L60" s="204"/>
      <c r="M60" s="204"/>
      <c r="N60" s="205"/>
    </row>
    <row r="62" spans="2:14">
      <c r="B62" s="132" t="s">
        <v>196</v>
      </c>
    </row>
    <row r="63" spans="2:14" ht="82.15" customHeight="1">
      <c r="B63" s="203"/>
      <c r="C63" s="204"/>
      <c r="D63" s="204"/>
      <c r="E63" s="204"/>
      <c r="F63" s="204"/>
      <c r="G63" s="204"/>
      <c r="H63" s="204"/>
      <c r="I63" s="204"/>
      <c r="J63" s="204"/>
      <c r="K63" s="204"/>
      <c r="L63" s="204"/>
      <c r="M63" s="204"/>
      <c r="N63" s="205"/>
    </row>
    <row r="65" spans="2:14">
      <c r="B65" s="132" t="s">
        <v>197</v>
      </c>
    </row>
    <row r="66" spans="2:14" ht="82.15" customHeight="1">
      <c r="B66" s="203"/>
      <c r="C66" s="204"/>
      <c r="D66" s="204"/>
      <c r="E66" s="204"/>
      <c r="F66" s="204"/>
      <c r="G66" s="204"/>
      <c r="H66" s="204"/>
      <c r="I66" s="204"/>
      <c r="J66" s="204"/>
      <c r="K66" s="204"/>
      <c r="L66" s="204"/>
      <c r="M66" s="204"/>
      <c r="N66" s="205"/>
    </row>
  </sheetData>
  <mergeCells count="18">
    <mergeCell ref="B9:B12"/>
    <mergeCell ref="B66:N66"/>
    <mergeCell ref="D45:N45"/>
    <mergeCell ref="D46:N46"/>
    <mergeCell ref="D47:N47"/>
    <mergeCell ref="D50:N50"/>
    <mergeCell ref="D51:N51"/>
    <mergeCell ref="D52:N52"/>
    <mergeCell ref="D55:N55"/>
    <mergeCell ref="D56:N56"/>
    <mergeCell ref="D57:N57"/>
    <mergeCell ref="B60:N60"/>
    <mergeCell ref="B63:N63"/>
    <mergeCell ref="B7:B8"/>
    <mergeCell ref="D7:E7"/>
    <mergeCell ref="G7:G8"/>
    <mergeCell ref="I7:I8"/>
    <mergeCell ref="K7:N7"/>
  </mergeCells>
  <printOptions horizontalCentered="1"/>
  <pageMargins left="0.23622047244094491" right="0.23622047244094491" top="0.74803149606299213" bottom="0.74803149606299213" header="0.31496062992125984" footer="0.31496062992125984"/>
  <pageSetup paperSize="9" scale="30" fitToHeight="2" orientation="portrait" r:id="rId1"/>
  <rowBreaks count="1" manualBreakCount="1">
    <brk id="43"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83B11-3C46-4D9B-AA9B-01E5CFC1ED89}">
  <sheetPr codeName="Hoja9">
    <pageSetUpPr fitToPage="1"/>
  </sheetPr>
  <dimension ref="A2:AA49"/>
  <sheetViews>
    <sheetView zoomScale="70" zoomScaleNormal="70" workbookViewId="0">
      <pane xSplit="5" topLeftCell="M1" activePane="topRight" state="frozen"/>
      <selection pane="topRight" activeCell="S2" sqref="S2"/>
      <selection activeCell="A3" sqref="A3"/>
    </sheetView>
  </sheetViews>
  <sheetFormatPr defaultColWidth="11.5703125" defaultRowHeight="16.899999999999999"/>
  <cols>
    <col min="1" max="1" width="2.42578125" style="1" customWidth="1"/>
    <col min="2" max="2" width="12" style="1" bestFit="1" customWidth="1"/>
    <col min="3" max="3" width="62.140625" style="1" customWidth="1"/>
    <col min="4" max="4" width="2.7109375" style="1" customWidth="1"/>
    <col min="5" max="5" width="73.7109375" style="1" customWidth="1"/>
    <col min="6" max="6" width="2.7109375" style="1" customWidth="1"/>
    <col min="7" max="8" width="14.7109375" style="1" customWidth="1"/>
    <col min="9" max="9" width="2.7109375" style="1" customWidth="1"/>
    <col min="10" max="12" width="14.7109375" style="1" customWidth="1"/>
    <col min="13" max="13" width="2.7109375" style="1" customWidth="1"/>
    <col min="14" max="16" width="14.7109375" style="1" customWidth="1"/>
    <col min="17" max="17" width="2.7109375" style="1" customWidth="1"/>
    <col min="18" max="19" width="14.7109375" style="1" customWidth="1"/>
    <col min="20" max="20" width="2.7109375" style="1" customWidth="1"/>
    <col min="21" max="22" width="14.7109375" style="1" customWidth="1"/>
    <col min="23" max="23" width="2.7109375" style="1" customWidth="1"/>
    <col min="24" max="24" width="14.7109375" style="1" customWidth="1"/>
    <col min="25" max="25" width="2.7109375" style="1" customWidth="1"/>
    <col min="26" max="26" width="14.7109375" style="1" customWidth="1"/>
    <col min="27" max="27" width="2.7109375" style="1" customWidth="1"/>
    <col min="28" max="16384" width="11.5703125" style="35"/>
  </cols>
  <sheetData>
    <row r="2" spans="1:27" ht="27">
      <c r="B2" s="50" t="s">
        <v>207</v>
      </c>
      <c r="C2" s="50"/>
      <c r="J2" s="49"/>
      <c r="N2" s="49"/>
      <c r="W2" s="35"/>
      <c r="X2" s="35"/>
      <c r="Y2" s="35"/>
      <c r="Z2" s="35"/>
      <c r="AA2" s="35"/>
    </row>
    <row r="3" spans="1:27" ht="27">
      <c r="B3" s="92" t="str">
        <f>'Project Matrix'!B3</f>
        <v>Branch's name</v>
      </c>
      <c r="C3" s="109"/>
      <c r="J3" s="49"/>
      <c r="N3" s="49"/>
      <c r="W3" s="35"/>
      <c r="X3" s="35"/>
      <c r="Y3" s="35"/>
      <c r="Z3" s="35"/>
      <c r="AA3" s="35"/>
    </row>
    <row r="4" spans="1:27">
      <c r="G4" s="49"/>
      <c r="R4" s="49"/>
      <c r="U4" s="49"/>
    </row>
    <row r="5" spans="1:27">
      <c r="G5" s="49"/>
      <c r="R5" s="49"/>
      <c r="U5" s="49"/>
    </row>
    <row r="6" spans="1:27" ht="17.45" thickBot="1">
      <c r="G6" s="49"/>
      <c r="R6" s="49"/>
      <c r="U6" s="49"/>
    </row>
    <row r="7" spans="1:27" ht="17.45" thickBot="1">
      <c r="B7" s="35"/>
      <c r="C7" s="35"/>
      <c r="F7" s="35"/>
      <c r="G7" s="195" t="s">
        <v>160</v>
      </c>
      <c r="H7" s="196"/>
      <c r="I7" s="35"/>
      <c r="J7" s="195" t="s">
        <v>199</v>
      </c>
      <c r="K7" s="206"/>
      <c r="L7" s="196"/>
      <c r="M7" s="35"/>
      <c r="N7" s="195" t="s">
        <v>202</v>
      </c>
      <c r="O7" s="206"/>
      <c r="P7" s="196"/>
      <c r="Q7" s="35"/>
      <c r="R7" s="195" t="s">
        <v>204</v>
      </c>
      <c r="S7" s="196"/>
      <c r="T7" s="35"/>
      <c r="U7" s="195" t="s">
        <v>206</v>
      </c>
      <c r="V7" s="196"/>
    </row>
    <row r="8" spans="1:27" ht="34.15" thickBot="1">
      <c r="B8" s="56" t="s">
        <v>61</v>
      </c>
      <c r="C8" s="57" t="s">
        <v>208</v>
      </c>
      <c r="D8" s="58"/>
      <c r="E8" s="152" t="s">
        <v>159</v>
      </c>
      <c r="F8" s="2"/>
      <c r="G8" s="53" t="s">
        <v>209</v>
      </c>
      <c r="H8" s="55" t="s">
        <v>210</v>
      </c>
      <c r="I8" s="2"/>
      <c r="J8" s="53" t="s">
        <v>211</v>
      </c>
      <c r="K8" s="54" t="s">
        <v>212</v>
      </c>
      <c r="L8" s="55" t="s">
        <v>213</v>
      </c>
      <c r="M8" s="2"/>
      <c r="N8" s="53" t="s">
        <v>214</v>
      </c>
      <c r="O8" s="54" t="s">
        <v>215</v>
      </c>
      <c r="P8" s="55" t="s">
        <v>216</v>
      </c>
      <c r="Q8" s="2"/>
      <c r="R8" s="53" t="s">
        <v>217</v>
      </c>
      <c r="S8" s="55" t="s">
        <v>218</v>
      </c>
      <c r="T8" s="2"/>
      <c r="U8" s="53" t="s">
        <v>219</v>
      </c>
      <c r="V8" s="55" t="s">
        <v>220</v>
      </c>
      <c r="W8" s="2"/>
      <c r="X8" s="39" t="s">
        <v>221</v>
      </c>
      <c r="Y8" s="2"/>
      <c r="AA8" s="2"/>
    </row>
    <row r="9" spans="1:27" s="37" customFormat="1" ht="34.15" thickBot="1">
      <c r="A9" s="22"/>
      <c r="B9" s="18" t="s">
        <v>67</v>
      </c>
      <c r="C9" s="19" t="s">
        <v>68</v>
      </c>
      <c r="D9" s="23"/>
      <c r="E9" s="28" t="s">
        <v>161</v>
      </c>
      <c r="F9" s="23"/>
      <c r="G9" s="158"/>
      <c r="H9" s="159"/>
      <c r="I9" s="23"/>
      <c r="J9" s="158"/>
      <c r="K9" s="162"/>
      <c r="L9" s="159"/>
      <c r="M9" s="23"/>
      <c r="N9" s="158"/>
      <c r="O9" s="162"/>
      <c r="P9" s="159"/>
      <c r="Q9" s="23"/>
      <c r="R9" s="158"/>
      <c r="S9" s="159"/>
      <c r="T9" s="23"/>
      <c r="U9" s="158"/>
      <c r="V9" s="159"/>
      <c r="W9" s="23"/>
      <c r="X9" s="40">
        <f>SUM(G9:V9)</f>
        <v>0</v>
      </c>
      <c r="Y9" s="23"/>
      <c r="Z9" s="48" t="s">
        <v>64</v>
      </c>
      <c r="AA9" s="23"/>
    </row>
    <row r="10" spans="1:27" s="37" customFormat="1" ht="33.6">
      <c r="A10" s="22"/>
      <c r="B10" s="20" t="s">
        <v>70</v>
      </c>
      <c r="C10" s="21" t="s">
        <v>71</v>
      </c>
      <c r="D10" s="23"/>
      <c r="E10" s="30" t="s">
        <v>162</v>
      </c>
      <c r="F10" s="23"/>
      <c r="G10" s="160"/>
      <c r="H10" s="161"/>
      <c r="I10" s="23"/>
      <c r="J10" s="160"/>
      <c r="K10" s="163"/>
      <c r="L10" s="161"/>
      <c r="M10" s="23"/>
      <c r="N10" s="160"/>
      <c r="O10" s="163"/>
      <c r="P10" s="161"/>
      <c r="Q10" s="23"/>
      <c r="R10" s="160"/>
      <c r="S10" s="161"/>
      <c r="T10" s="23"/>
      <c r="U10" s="160"/>
      <c r="V10" s="161"/>
      <c r="W10" s="23"/>
      <c r="X10" s="41">
        <f>SUM(G10:V10)</f>
        <v>0</v>
      </c>
      <c r="Y10" s="23"/>
      <c r="Z10" s="47">
        <f>IFERROR(X10/X9,0)</f>
        <v>0</v>
      </c>
      <c r="AA10" s="23"/>
    </row>
    <row r="11" spans="1:27" s="37" customFormat="1" ht="33.6">
      <c r="A11" s="22"/>
      <c r="B11" s="20" t="s">
        <v>73</v>
      </c>
      <c r="C11" s="21" t="s">
        <v>74</v>
      </c>
      <c r="D11" s="23"/>
      <c r="E11" s="31" t="s">
        <v>163</v>
      </c>
      <c r="F11" s="23"/>
      <c r="G11" s="160"/>
      <c r="H11" s="161"/>
      <c r="I11" s="23"/>
      <c r="J11" s="160"/>
      <c r="K11" s="163"/>
      <c r="L11" s="161"/>
      <c r="M11" s="23"/>
      <c r="N11" s="160"/>
      <c r="O11" s="163"/>
      <c r="P11" s="161"/>
      <c r="Q11" s="23"/>
      <c r="R11" s="160"/>
      <c r="S11" s="161"/>
      <c r="T11" s="23"/>
      <c r="U11" s="160"/>
      <c r="V11" s="161"/>
      <c r="W11" s="23"/>
      <c r="X11" s="41">
        <f>SUM(G11:V11)</f>
        <v>0</v>
      </c>
      <c r="Y11" s="23"/>
      <c r="Z11" s="42">
        <f>IFERROR(X11/X9,0)</f>
        <v>0</v>
      </c>
      <c r="AA11" s="23"/>
    </row>
    <row r="12" spans="1:27" s="37" customFormat="1" ht="34.15" thickBot="1">
      <c r="A12" s="22"/>
      <c r="B12" s="25" t="s">
        <v>76</v>
      </c>
      <c r="C12" s="26" t="s">
        <v>77</v>
      </c>
      <c r="D12" s="23"/>
      <c r="E12" s="32" t="s">
        <v>164</v>
      </c>
      <c r="F12" s="23"/>
      <c r="G12" s="140">
        <f>G33+G35+G36+G37+G40+G42</f>
        <v>0</v>
      </c>
      <c r="H12" s="142">
        <f t="shared" ref="H12:V12" si="0">H33+H35+H36+H37+H40+H42</f>
        <v>0</v>
      </c>
      <c r="I12" s="23"/>
      <c r="J12" s="140">
        <f t="shared" si="0"/>
        <v>0</v>
      </c>
      <c r="K12" s="141">
        <f t="shared" si="0"/>
        <v>0</v>
      </c>
      <c r="L12" s="142">
        <f t="shared" si="0"/>
        <v>0</v>
      </c>
      <c r="M12" s="23"/>
      <c r="N12" s="140">
        <f t="shared" ref="N12" si="1">N33+N35+N36+N37+N40+N42</f>
        <v>0</v>
      </c>
      <c r="O12" s="141">
        <f t="shared" si="0"/>
        <v>0</v>
      </c>
      <c r="P12" s="142">
        <f t="shared" si="0"/>
        <v>0</v>
      </c>
      <c r="Q12" s="23"/>
      <c r="R12" s="140">
        <f t="shared" ref="R12" si="2">R33+R35+R36+R37+R40+R42</f>
        <v>0</v>
      </c>
      <c r="S12" s="142">
        <f t="shared" si="0"/>
        <v>0</v>
      </c>
      <c r="T12" s="23"/>
      <c r="U12" s="140">
        <f t="shared" ref="U12" si="3">U33+U35+U36+U37+U40+U42</f>
        <v>0</v>
      </c>
      <c r="V12" s="142">
        <f t="shared" si="0"/>
        <v>0</v>
      </c>
      <c r="W12" s="143"/>
      <c r="X12" s="144">
        <f>SUM(G12:V12)</f>
        <v>0</v>
      </c>
      <c r="Y12" s="143"/>
      <c r="Z12" s="145">
        <f>IFERROR(X12/X9,0)</f>
        <v>0</v>
      </c>
      <c r="AA12" s="23"/>
    </row>
    <row r="13" spans="1:27" ht="10.9" customHeight="1" thickBot="1"/>
    <row r="14" spans="1:27" ht="67.150000000000006">
      <c r="B14" s="5" t="s">
        <v>80</v>
      </c>
      <c r="C14" s="6" t="s">
        <v>81</v>
      </c>
      <c r="D14" s="2"/>
      <c r="E14" s="7" t="s">
        <v>222</v>
      </c>
      <c r="F14" s="2"/>
      <c r="G14" s="158"/>
      <c r="H14" s="159"/>
      <c r="I14" s="2"/>
      <c r="J14" s="158"/>
      <c r="K14" s="162"/>
      <c r="L14" s="159"/>
      <c r="M14" s="2"/>
      <c r="N14" s="158"/>
      <c r="O14" s="162"/>
      <c r="P14" s="159"/>
      <c r="Q14" s="2"/>
      <c r="R14" s="158"/>
      <c r="S14" s="159"/>
      <c r="T14" s="2"/>
      <c r="U14" s="158"/>
      <c r="V14" s="159"/>
      <c r="W14" s="2"/>
      <c r="X14" s="40">
        <f>SUM(G14:V14)</f>
        <v>0</v>
      </c>
      <c r="Y14" s="2"/>
      <c r="AA14" s="2"/>
    </row>
    <row r="15" spans="1:27" ht="53.45" customHeight="1">
      <c r="B15" s="8" t="s">
        <v>83</v>
      </c>
      <c r="C15" s="9" t="s">
        <v>84</v>
      </c>
      <c r="D15" s="2"/>
      <c r="E15" s="3" t="s">
        <v>223</v>
      </c>
      <c r="F15" s="2"/>
      <c r="G15" s="33"/>
      <c r="H15" s="150"/>
      <c r="I15" s="2"/>
      <c r="J15" s="33"/>
      <c r="K15" s="34"/>
      <c r="L15" s="150"/>
      <c r="M15" s="2"/>
      <c r="N15" s="33"/>
      <c r="O15" s="34"/>
      <c r="P15" s="150"/>
      <c r="Q15" s="2"/>
      <c r="R15" s="33"/>
      <c r="S15" s="150"/>
      <c r="T15" s="2"/>
      <c r="U15" s="33"/>
      <c r="V15" s="161"/>
      <c r="W15" s="2"/>
      <c r="X15" s="46">
        <f>SUM(G15:V15)</f>
        <v>0</v>
      </c>
      <c r="Y15" s="2"/>
      <c r="AA15" s="2"/>
    </row>
    <row r="16" spans="1:27" ht="34.15" thickBot="1">
      <c r="B16" s="10" t="s">
        <v>85</v>
      </c>
      <c r="C16" s="11" t="s">
        <v>86</v>
      </c>
      <c r="D16" s="2"/>
      <c r="E16" s="12" t="s">
        <v>167</v>
      </c>
      <c r="F16" s="2"/>
      <c r="G16" s="164"/>
      <c r="H16" s="166"/>
      <c r="I16" s="2"/>
      <c r="J16" s="164"/>
      <c r="K16" s="165"/>
      <c r="L16" s="166"/>
      <c r="M16" s="2"/>
      <c r="N16" s="164"/>
      <c r="O16" s="165"/>
      <c r="P16" s="166"/>
      <c r="Q16" s="2"/>
      <c r="R16" s="164"/>
      <c r="S16" s="166"/>
      <c r="T16" s="2"/>
      <c r="U16" s="164"/>
      <c r="V16" s="166"/>
      <c r="W16" s="2"/>
      <c r="X16" s="43">
        <f>SUM(G16:V16)</f>
        <v>0</v>
      </c>
      <c r="Y16" s="2"/>
      <c r="AA16" s="2"/>
    </row>
    <row r="17" spans="2:27" ht="10.9" customHeight="1" thickBot="1"/>
    <row r="18" spans="2:27" ht="33.6">
      <c r="B18" s="5" t="s">
        <v>89</v>
      </c>
      <c r="C18" s="6" t="s">
        <v>90</v>
      </c>
      <c r="D18" s="2"/>
      <c r="E18" s="7" t="s">
        <v>168</v>
      </c>
      <c r="F18" s="2"/>
      <c r="G18" s="158"/>
      <c r="H18" s="159"/>
      <c r="I18" s="2"/>
      <c r="J18" s="158"/>
      <c r="K18" s="162"/>
      <c r="L18" s="159"/>
      <c r="M18" s="2"/>
      <c r="N18" s="158"/>
      <c r="O18" s="162"/>
      <c r="P18" s="159"/>
      <c r="Q18" s="2"/>
      <c r="R18" s="158"/>
      <c r="S18" s="159"/>
      <c r="T18" s="2"/>
      <c r="U18" s="158"/>
      <c r="V18" s="159"/>
      <c r="W18" s="2"/>
      <c r="X18" s="40">
        <f t="shared" ref="X18:X23" si="4">SUM(G18:V18)</f>
        <v>0</v>
      </c>
      <c r="Y18" s="2"/>
      <c r="AA18" s="2"/>
    </row>
    <row r="19" spans="2:27" ht="33.6">
      <c r="B19" s="59" t="s">
        <v>92</v>
      </c>
      <c r="C19" s="15" t="s">
        <v>93</v>
      </c>
      <c r="D19" s="2"/>
      <c r="E19" s="3" t="s">
        <v>169</v>
      </c>
      <c r="F19" s="2"/>
      <c r="G19" s="160"/>
      <c r="H19" s="161"/>
      <c r="I19" s="2"/>
      <c r="J19" s="160"/>
      <c r="K19" s="163"/>
      <c r="L19" s="161"/>
      <c r="M19" s="2"/>
      <c r="N19" s="160"/>
      <c r="O19" s="163"/>
      <c r="P19" s="161"/>
      <c r="Q19" s="2"/>
      <c r="R19" s="160"/>
      <c r="S19" s="161"/>
      <c r="T19" s="2"/>
      <c r="U19" s="160"/>
      <c r="V19" s="161"/>
      <c r="W19" s="2"/>
      <c r="X19" s="41">
        <f t="shared" si="4"/>
        <v>0</v>
      </c>
      <c r="Y19" s="2"/>
      <c r="AA19" s="2"/>
    </row>
    <row r="20" spans="2:27" ht="33.6">
      <c r="B20" s="146"/>
      <c r="C20" s="61" t="s">
        <v>224</v>
      </c>
      <c r="D20" s="2"/>
      <c r="E20" s="4" t="s">
        <v>225</v>
      </c>
      <c r="F20" s="2"/>
      <c r="G20" s="160"/>
      <c r="H20" s="161"/>
      <c r="I20" s="2"/>
      <c r="J20" s="160"/>
      <c r="K20" s="163"/>
      <c r="L20" s="161"/>
      <c r="M20" s="2"/>
      <c r="N20" s="160"/>
      <c r="O20" s="163"/>
      <c r="P20" s="161"/>
      <c r="Q20" s="2"/>
      <c r="R20" s="160"/>
      <c r="S20" s="161"/>
      <c r="T20" s="2"/>
      <c r="U20" s="160"/>
      <c r="V20" s="161"/>
      <c r="W20" s="2"/>
      <c r="X20" s="41">
        <f t="shared" si="4"/>
        <v>0</v>
      </c>
      <c r="Y20" s="2"/>
      <c r="AA20" s="2"/>
    </row>
    <row r="21" spans="2:27" ht="33.6">
      <c r="B21" s="146"/>
      <c r="C21" s="61" t="s">
        <v>226</v>
      </c>
      <c r="D21" s="2"/>
      <c r="E21" s="4"/>
      <c r="F21" s="2"/>
      <c r="G21" s="160"/>
      <c r="H21" s="161"/>
      <c r="I21" s="2"/>
      <c r="J21" s="160"/>
      <c r="K21" s="163"/>
      <c r="L21" s="161"/>
      <c r="M21" s="2"/>
      <c r="N21" s="160"/>
      <c r="O21" s="163"/>
      <c r="P21" s="161"/>
      <c r="Q21" s="2"/>
      <c r="R21" s="160"/>
      <c r="S21" s="161"/>
      <c r="T21" s="2"/>
      <c r="U21" s="160"/>
      <c r="V21" s="161"/>
      <c r="W21" s="2"/>
      <c r="X21" s="41">
        <f t="shared" si="4"/>
        <v>0</v>
      </c>
      <c r="Y21" s="2"/>
      <c r="AA21" s="2"/>
    </row>
    <row r="22" spans="2:27" ht="18">
      <c r="B22" s="60" t="s">
        <v>95</v>
      </c>
      <c r="C22" s="61" t="s">
        <v>96</v>
      </c>
      <c r="D22" s="2"/>
      <c r="E22" s="4" t="s">
        <v>170</v>
      </c>
      <c r="F22" s="2"/>
      <c r="G22" s="160"/>
      <c r="H22" s="161"/>
      <c r="I22" s="2"/>
      <c r="J22" s="160"/>
      <c r="K22" s="163"/>
      <c r="L22" s="161"/>
      <c r="M22" s="2"/>
      <c r="N22" s="160"/>
      <c r="O22" s="163"/>
      <c r="P22" s="161"/>
      <c r="Q22" s="2"/>
      <c r="R22" s="160"/>
      <c r="S22" s="161"/>
      <c r="T22" s="2"/>
      <c r="U22" s="160"/>
      <c r="V22" s="161"/>
      <c r="W22" s="2"/>
      <c r="X22" s="41">
        <f t="shared" si="4"/>
        <v>0</v>
      </c>
      <c r="Y22" s="2"/>
      <c r="AA22" s="2"/>
    </row>
    <row r="23" spans="2:27" ht="18.600000000000001" thickBot="1">
      <c r="B23" s="63" t="s">
        <v>98</v>
      </c>
      <c r="C23" s="64" t="s">
        <v>99</v>
      </c>
      <c r="D23" s="2"/>
      <c r="E23" s="12" t="s">
        <v>171</v>
      </c>
      <c r="F23" s="2"/>
      <c r="G23" s="164"/>
      <c r="H23" s="166"/>
      <c r="I23" s="2"/>
      <c r="J23" s="164"/>
      <c r="K23" s="165"/>
      <c r="L23" s="166"/>
      <c r="M23" s="2"/>
      <c r="N23" s="164"/>
      <c r="O23" s="165"/>
      <c r="P23" s="166"/>
      <c r="Q23" s="2"/>
      <c r="R23" s="164"/>
      <c r="S23" s="166"/>
      <c r="T23" s="2"/>
      <c r="U23" s="164"/>
      <c r="V23" s="166"/>
      <c r="W23" s="2"/>
      <c r="X23" s="43">
        <f t="shared" si="4"/>
        <v>0</v>
      </c>
      <c r="Y23" s="2"/>
      <c r="AA23" s="2"/>
    </row>
    <row r="24" spans="2:27" ht="10.9" customHeight="1" thickBot="1">
      <c r="B24" s="65"/>
      <c r="C24" s="65"/>
    </row>
    <row r="25" spans="2:27" ht="18">
      <c r="B25" s="149"/>
      <c r="C25" s="62" t="s">
        <v>227</v>
      </c>
      <c r="D25" s="2"/>
      <c r="E25" s="27" t="s">
        <v>228</v>
      </c>
      <c r="F25" s="2"/>
      <c r="G25" s="158"/>
      <c r="H25" s="159"/>
      <c r="I25" s="2"/>
      <c r="J25" s="158"/>
      <c r="K25" s="162"/>
      <c r="L25" s="159"/>
      <c r="M25" s="2"/>
      <c r="N25" s="158"/>
      <c r="O25" s="162"/>
      <c r="P25" s="159"/>
      <c r="Q25" s="2"/>
      <c r="R25" s="158"/>
      <c r="S25" s="159"/>
      <c r="T25" s="2"/>
      <c r="U25" s="158"/>
      <c r="V25" s="159"/>
      <c r="W25" s="2"/>
      <c r="X25" s="40">
        <f t="shared" ref="X25:X48" si="5">SUM(G25:V25)</f>
        <v>0</v>
      </c>
      <c r="Y25" s="2"/>
      <c r="AA25" s="2"/>
    </row>
    <row r="26" spans="2:27" ht="33.6">
      <c r="B26" s="66" t="s">
        <v>102</v>
      </c>
      <c r="C26" s="67" t="s">
        <v>103</v>
      </c>
      <c r="D26" s="2"/>
      <c r="E26" s="29" t="s">
        <v>229</v>
      </c>
      <c r="F26" s="2"/>
      <c r="G26" s="167"/>
      <c r="H26" s="168"/>
      <c r="I26" s="2"/>
      <c r="J26" s="167"/>
      <c r="K26" s="171"/>
      <c r="L26" s="168"/>
      <c r="M26" s="2"/>
      <c r="N26" s="167"/>
      <c r="O26" s="171"/>
      <c r="P26" s="168"/>
      <c r="Q26" s="2"/>
      <c r="R26" s="167"/>
      <c r="S26" s="168"/>
      <c r="T26" s="2"/>
      <c r="U26" s="167"/>
      <c r="V26" s="168"/>
      <c r="W26" s="2"/>
      <c r="X26" s="44">
        <f t="shared" si="5"/>
        <v>0</v>
      </c>
      <c r="Y26" s="2"/>
      <c r="AA26" s="2"/>
    </row>
    <row r="27" spans="2:27" ht="33.6">
      <c r="B27" s="59" t="s">
        <v>105</v>
      </c>
      <c r="C27" s="15" t="s">
        <v>106</v>
      </c>
      <c r="D27" s="2"/>
      <c r="E27" s="3" t="s">
        <v>173</v>
      </c>
      <c r="F27" s="2"/>
      <c r="G27" s="160"/>
      <c r="H27" s="161"/>
      <c r="I27" s="2"/>
      <c r="J27" s="160"/>
      <c r="K27" s="163"/>
      <c r="L27" s="161"/>
      <c r="M27" s="2"/>
      <c r="N27" s="160"/>
      <c r="O27" s="163"/>
      <c r="P27" s="161"/>
      <c r="Q27" s="2"/>
      <c r="R27" s="160"/>
      <c r="S27" s="161"/>
      <c r="T27" s="2"/>
      <c r="U27" s="160"/>
      <c r="V27" s="161"/>
      <c r="W27" s="2"/>
      <c r="X27" s="41">
        <f t="shared" si="5"/>
        <v>0</v>
      </c>
      <c r="Y27" s="2"/>
      <c r="AA27" s="2"/>
    </row>
    <row r="28" spans="2:27" ht="97.15">
      <c r="B28" s="59" t="s">
        <v>108</v>
      </c>
      <c r="C28" s="15" t="s">
        <v>109</v>
      </c>
      <c r="D28" s="2"/>
      <c r="E28" s="3" t="s">
        <v>174</v>
      </c>
      <c r="F28" s="2"/>
      <c r="G28" s="160"/>
      <c r="H28" s="161"/>
      <c r="I28" s="2"/>
      <c r="J28" s="160"/>
      <c r="K28" s="163"/>
      <c r="L28" s="161"/>
      <c r="M28" s="2"/>
      <c r="N28" s="160"/>
      <c r="O28" s="163"/>
      <c r="P28" s="161"/>
      <c r="Q28" s="2"/>
      <c r="R28" s="160"/>
      <c r="S28" s="161"/>
      <c r="T28" s="2"/>
      <c r="U28" s="160"/>
      <c r="V28" s="161"/>
      <c r="W28" s="2"/>
      <c r="X28" s="41">
        <f t="shared" si="5"/>
        <v>0</v>
      </c>
      <c r="Y28" s="2"/>
      <c r="AA28" s="2"/>
    </row>
    <row r="29" spans="2:27" ht="50.45">
      <c r="B29" s="59" t="s">
        <v>111</v>
      </c>
      <c r="C29" s="15" t="s">
        <v>230</v>
      </c>
      <c r="D29" s="2"/>
      <c r="E29" s="3" t="s">
        <v>176</v>
      </c>
      <c r="F29" s="2"/>
      <c r="G29" s="160"/>
      <c r="H29" s="161"/>
      <c r="I29" s="2"/>
      <c r="J29" s="160"/>
      <c r="K29" s="163"/>
      <c r="L29" s="161"/>
      <c r="M29" s="2"/>
      <c r="N29" s="160"/>
      <c r="O29" s="163"/>
      <c r="P29" s="161"/>
      <c r="Q29" s="2"/>
      <c r="R29" s="160"/>
      <c r="S29" s="161"/>
      <c r="T29" s="2"/>
      <c r="U29" s="160"/>
      <c r="V29" s="161"/>
      <c r="W29" s="2"/>
      <c r="X29" s="41">
        <f t="shared" si="5"/>
        <v>0</v>
      </c>
      <c r="Y29" s="2"/>
      <c r="AA29" s="2"/>
    </row>
    <row r="30" spans="2:27" ht="18">
      <c r="B30" s="59" t="s">
        <v>114</v>
      </c>
      <c r="C30" s="61" t="s">
        <v>115</v>
      </c>
      <c r="D30" s="2"/>
      <c r="E30" s="16"/>
      <c r="F30" s="2"/>
      <c r="G30" s="160"/>
      <c r="H30" s="161"/>
      <c r="I30" s="2"/>
      <c r="J30" s="160"/>
      <c r="K30" s="163"/>
      <c r="L30" s="161"/>
      <c r="M30" s="2"/>
      <c r="N30" s="160"/>
      <c r="O30" s="163"/>
      <c r="P30" s="161"/>
      <c r="Q30" s="2"/>
      <c r="R30" s="160"/>
      <c r="S30" s="161"/>
      <c r="T30" s="2"/>
      <c r="U30" s="160"/>
      <c r="V30" s="161"/>
      <c r="W30" s="2"/>
      <c r="X30" s="41">
        <f t="shared" si="5"/>
        <v>0</v>
      </c>
      <c r="Y30" s="2"/>
      <c r="AA30" s="2"/>
    </row>
    <row r="31" spans="2:27" ht="33.6">
      <c r="B31" s="59" t="s">
        <v>231</v>
      </c>
      <c r="C31" s="15" t="s">
        <v>232</v>
      </c>
      <c r="D31" s="2"/>
      <c r="E31" s="3" t="s">
        <v>233</v>
      </c>
      <c r="F31" s="2"/>
      <c r="G31" s="160"/>
      <c r="H31" s="161"/>
      <c r="I31" s="2"/>
      <c r="J31" s="160"/>
      <c r="K31" s="163"/>
      <c r="L31" s="161"/>
      <c r="M31" s="2"/>
      <c r="N31" s="160"/>
      <c r="O31" s="163"/>
      <c r="P31" s="161"/>
      <c r="Q31" s="2"/>
      <c r="R31" s="160"/>
      <c r="S31" s="161"/>
      <c r="T31" s="2"/>
      <c r="U31" s="160"/>
      <c r="V31" s="161"/>
      <c r="W31" s="2"/>
      <c r="X31" s="41">
        <f t="shared" si="5"/>
        <v>0</v>
      </c>
      <c r="Y31" s="2"/>
      <c r="AA31" s="2"/>
    </row>
    <row r="32" spans="2:27" ht="33.6">
      <c r="B32" s="59" t="s">
        <v>234</v>
      </c>
      <c r="C32" s="15" t="s">
        <v>235</v>
      </c>
      <c r="D32" s="2"/>
      <c r="E32" s="3" t="s">
        <v>236</v>
      </c>
      <c r="F32" s="2"/>
      <c r="G32" s="160"/>
      <c r="H32" s="161"/>
      <c r="I32" s="2"/>
      <c r="J32" s="160"/>
      <c r="K32" s="163"/>
      <c r="L32" s="161"/>
      <c r="M32" s="2"/>
      <c r="N32" s="160"/>
      <c r="O32" s="163"/>
      <c r="P32" s="161"/>
      <c r="Q32" s="2"/>
      <c r="R32" s="160"/>
      <c r="S32" s="161"/>
      <c r="T32" s="2"/>
      <c r="U32" s="160"/>
      <c r="V32" s="161"/>
      <c r="W32" s="2"/>
      <c r="X32" s="41">
        <f t="shared" si="5"/>
        <v>0</v>
      </c>
      <c r="Y32" s="2"/>
      <c r="AA32" s="2"/>
    </row>
    <row r="33" spans="2:27" ht="48.6">
      <c r="B33" s="59" t="s">
        <v>120</v>
      </c>
      <c r="C33" s="15" t="s">
        <v>121</v>
      </c>
      <c r="D33" s="2"/>
      <c r="E33" s="17" t="s">
        <v>178</v>
      </c>
      <c r="F33" s="2"/>
      <c r="G33" s="160"/>
      <c r="H33" s="161"/>
      <c r="I33" s="2"/>
      <c r="J33" s="160"/>
      <c r="K33" s="163"/>
      <c r="L33" s="161"/>
      <c r="M33" s="2"/>
      <c r="N33" s="160"/>
      <c r="O33" s="163"/>
      <c r="P33" s="161"/>
      <c r="Q33" s="2"/>
      <c r="R33" s="160"/>
      <c r="S33" s="161"/>
      <c r="T33" s="2"/>
      <c r="U33" s="160"/>
      <c r="V33" s="161"/>
      <c r="W33" s="2"/>
      <c r="X33" s="41">
        <f t="shared" si="5"/>
        <v>0</v>
      </c>
      <c r="Y33" s="2"/>
      <c r="AA33" s="2"/>
    </row>
    <row r="34" spans="2:27" ht="33.6">
      <c r="B34" s="59" t="s">
        <v>123</v>
      </c>
      <c r="C34" s="15" t="s">
        <v>237</v>
      </c>
      <c r="D34" s="2"/>
      <c r="E34" s="17" t="s">
        <v>238</v>
      </c>
      <c r="F34" s="2"/>
      <c r="G34" s="160"/>
      <c r="H34" s="161"/>
      <c r="I34" s="2"/>
      <c r="J34" s="160"/>
      <c r="K34" s="163"/>
      <c r="L34" s="161"/>
      <c r="M34" s="2"/>
      <c r="N34" s="160"/>
      <c r="O34" s="163"/>
      <c r="P34" s="161"/>
      <c r="Q34" s="2"/>
      <c r="R34" s="160"/>
      <c r="S34" s="161"/>
      <c r="T34" s="2"/>
      <c r="U34" s="160"/>
      <c r="V34" s="161"/>
      <c r="W34" s="2"/>
      <c r="X34" s="41">
        <f t="shared" si="5"/>
        <v>0</v>
      </c>
      <c r="Y34" s="2"/>
      <c r="AA34" s="2"/>
    </row>
    <row r="35" spans="2:27" ht="102.6" customHeight="1">
      <c r="B35" s="59" t="s">
        <v>126</v>
      </c>
      <c r="C35" s="15" t="s">
        <v>127</v>
      </c>
      <c r="D35" s="2"/>
      <c r="E35" s="17" t="s">
        <v>239</v>
      </c>
      <c r="F35" s="2"/>
      <c r="G35" s="160"/>
      <c r="H35" s="161"/>
      <c r="I35" s="2"/>
      <c r="J35" s="160"/>
      <c r="K35" s="163"/>
      <c r="L35" s="161"/>
      <c r="M35" s="2"/>
      <c r="N35" s="160"/>
      <c r="O35" s="163"/>
      <c r="P35" s="161"/>
      <c r="Q35" s="2"/>
      <c r="R35" s="160"/>
      <c r="S35" s="161"/>
      <c r="T35" s="2"/>
      <c r="U35" s="160"/>
      <c r="V35" s="161"/>
      <c r="W35" s="2"/>
      <c r="X35" s="41">
        <f t="shared" si="5"/>
        <v>0</v>
      </c>
      <c r="Y35" s="2"/>
      <c r="AA35" s="2"/>
    </row>
    <row r="36" spans="2:27" ht="48.6">
      <c r="B36" s="59" t="s">
        <v>128</v>
      </c>
      <c r="C36" s="15" t="s">
        <v>129</v>
      </c>
      <c r="D36" s="2"/>
      <c r="E36" s="17" t="s">
        <v>240</v>
      </c>
      <c r="F36" s="2"/>
      <c r="G36" s="160"/>
      <c r="H36" s="161"/>
      <c r="I36" s="2"/>
      <c r="J36" s="160"/>
      <c r="K36" s="163"/>
      <c r="L36" s="161"/>
      <c r="M36" s="2"/>
      <c r="N36" s="160"/>
      <c r="O36" s="163"/>
      <c r="P36" s="161"/>
      <c r="Q36" s="2"/>
      <c r="R36" s="160"/>
      <c r="S36" s="161"/>
      <c r="T36" s="2"/>
      <c r="U36" s="160"/>
      <c r="V36" s="161"/>
      <c r="W36" s="2"/>
      <c r="X36" s="41">
        <f t="shared" si="5"/>
        <v>0</v>
      </c>
      <c r="Y36" s="2"/>
      <c r="AA36" s="2"/>
    </row>
    <row r="37" spans="2:27" ht="64.900000000000006">
      <c r="B37" s="59" t="s">
        <v>131</v>
      </c>
      <c r="C37" s="15" t="s">
        <v>132</v>
      </c>
      <c r="D37" s="2"/>
      <c r="E37" s="17" t="s">
        <v>241</v>
      </c>
      <c r="F37" s="2"/>
      <c r="G37" s="160"/>
      <c r="H37" s="161"/>
      <c r="I37" s="2"/>
      <c r="J37" s="160"/>
      <c r="K37" s="163"/>
      <c r="L37" s="161"/>
      <c r="M37" s="2"/>
      <c r="N37" s="160"/>
      <c r="O37" s="163"/>
      <c r="P37" s="161"/>
      <c r="Q37" s="2"/>
      <c r="R37" s="160"/>
      <c r="S37" s="161"/>
      <c r="T37" s="2"/>
      <c r="U37" s="160"/>
      <c r="V37" s="161"/>
      <c r="W37" s="2"/>
      <c r="X37" s="41">
        <f t="shared" si="5"/>
        <v>0</v>
      </c>
      <c r="Y37" s="2"/>
      <c r="AA37" s="2"/>
    </row>
    <row r="38" spans="2:27" ht="48.6">
      <c r="B38" s="59" t="s">
        <v>133</v>
      </c>
      <c r="C38" s="15" t="s">
        <v>242</v>
      </c>
      <c r="D38" s="2"/>
      <c r="E38" s="17" t="s">
        <v>183</v>
      </c>
      <c r="F38" s="2"/>
      <c r="G38" s="160"/>
      <c r="H38" s="161"/>
      <c r="I38" s="2"/>
      <c r="J38" s="160"/>
      <c r="K38" s="163"/>
      <c r="L38" s="161"/>
      <c r="M38" s="2"/>
      <c r="N38" s="160"/>
      <c r="O38" s="163"/>
      <c r="P38" s="161"/>
      <c r="Q38" s="2"/>
      <c r="R38" s="160"/>
      <c r="S38" s="161"/>
      <c r="T38" s="2"/>
      <c r="U38" s="160"/>
      <c r="V38" s="161"/>
      <c r="W38" s="2"/>
      <c r="X38" s="41">
        <f t="shared" si="5"/>
        <v>0</v>
      </c>
      <c r="Y38" s="2"/>
      <c r="AA38" s="2"/>
    </row>
    <row r="39" spans="2:27" ht="33.6">
      <c r="B39" s="147"/>
      <c r="C39" s="15" t="s">
        <v>243</v>
      </c>
      <c r="D39" s="2"/>
      <c r="E39" s="17" t="s">
        <v>244</v>
      </c>
      <c r="F39" s="2"/>
      <c r="G39" s="160"/>
      <c r="H39" s="161"/>
      <c r="I39" s="2"/>
      <c r="J39" s="160"/>
      <c r="K39" s="163"/>
      <c r="L39" s="161"/>
      <c r="M39" s="2"/>
      <c r="N39" s="160"/>
      <c r="O39" s="163"/>
      <c r="P39" s="161"/>
      <c r="Q39" s="2"/>
      <c r="R39" s="160"/>
      <c r="S39" s="161"/>
      <c r="T39" s="2"/>
      <c r="U39" s="160"/>
      <c r="V39" s="161"/>
      <c r="W39" s="2"/>
      <c r="X39" s="41">
        <f t="shared" si="5"/>
        <v>0</v>
      </c>
      <c r="Y39" s="2"/>
      <c r="AA39" s="2"/>
    </row>
    <row r="40" spans="2:27" ht="50.45">
      <c r="B40" s="59" t="s">
        <v>136</v>
      </c>
      <c r="C40" s="15" t="s">
        <v>245</v>
      </c>
      <c r="D40" s="2"/>
      <c r="E40" s="17" t="s">
        <v>246</v>
      </c>
      <c r="F40" s="2"/>
      <c r="G40" s="160"/>
      <c r="H40" s="161"/>
      <c r="I40" s="2"/>
      <c r="J40" s="160"/>
      <c r="K40" s="163"/>
      <c r="L40" s="161"/>
      <c r="M40" s="2"/>
      <c r="N40" s="160"/>
      <c r="O40" s="163"/>
      <c r="P40" s="161"/>
      <c r="Q40" s="2"/>
      <c r="R40" s="160"/>
      <c r="S40" s="161"/>
      <c r="T40" s="2"/>
      <c r="U40" s="160"/>
      <c r="V40" s="161"/>
      <c r="W40" s="2"/>
      <c r="X40" s="41">
        <f t="shared" si="5"/>
        <v>0</v>
      </c>
      <c r="Y40" s="2"/>
      <c r="AA40" s="2"/>
    </row>
    <row r="41" spans="2:27" ht="33.6">
      <c r="B41" s="147"/>
      <c r="C41" s="15" t="s">
        <v>247</v>
      </c>
      <c r="D41" s="2"/>
      <c r="E41" s="17" t="s">
        <v>248</v>
      </c>
      <c r="F41" s="2"/>
      <c r="G41" s="160"/>
      <c r="H41" s="161"/>
      <c r="I41" s="2"/>
      <c r="J41" s="160"/>
      <c r="K41" s="163"/>
      <c r="L41" s="161"/>
      <c r="M41" s="2"/>
      <c r="N41" s="160"/>
      <c r="O41" s="163"/>
      <c r="P41" s="161"/>
      <c r="Q41" s="2"/>
      <c r="R41" s="160"/>
      <c r="S41" s="161"/>
      <c r="T41" s="2"/>
      <c r="U41" s="160"/>
      <c r="V41" s="161"/>
      <c r="W41" s="2"/>
      <c r="X41" s="41">
        <f t="shared" si="5"/>
        <v>0</v>
      </c>
      <c r="Y41" s="2"/>
      <c r="AA41" s="2"/>
    </row>
    <row r="42" spans="2:27" ht="50.45">
      <c r="B42" s="59" t="s">
        <v>139</v>
      </c>
      <c r="C42" s="15" t="s">
        <v>249</v>
      </c>
      <c r="D42" s="2"/>
      <c r="E42" s="17" t="s">
        <v>250</v>
      </c>
      <c r="F42" s="2"/>
      <c r="G42" s="160"/>
      <c r="H42" s="161"/>
      <c r="I42" s="2"/>
      <c r="J42" s="160"/>
      <c r="K42" s="163"/>
      <c r="L42" s="161"/>
      <c r="M42" s="2"/>
      <c r="N42" s="160"/>
      <c r="O42" s="163"/>
      <c r="P42" s="161"/>
      <c r="Q42" s="2"/>
      <c r="R42" s="160"/>
      <c r="S42" s="161"/>
      <c r="T42" s="2"/>
      <c r="U42" s="160"/>
      <c r="V42" s="161"/>
      <c r="W42" s="2"/>
      <c r="X42" s="41">
        <f t="shared" si="5"/>
        <v>0</v>
      </c>
      <c r="Y42" s="2"/>
      <c r="AA42" s="2"/>
    </row>
    <row r="43" spans="2:27" ht="33.6">
      <c r="B43" s="59" t="s">
        <v>142</v>
      </c>
      <c r="C43" s="15" t="s">
        <v>143</v>
      </c>
      <c r="D43" s="2"/>
      <c r="E43" s="17" t="s">
        <v>186</v>
      </c>
      <c r="F43" s="2"/>
      <c r="G43" s="169"/>
      <c r="H43" s="170"/>
      <c r="I43" s="2"/>
      <c r="J43" s="169"/>
      <c r="K43" s="172"/>
      <c r="L43" s="170"/>
      <c r="M43" s="2"/>
      <c r="N43" s="169"/>
      <c r="O43" s="172"/>
      <c r="P43" s="170"/>
      <c r="Q43" s="2"/>
      <c r="R43" s="169"/>
      <c r="S43" s="170"/>
      <c r="T43" s="2"/>
      <c r="U43" s="169"/>
      <c r="V43" s="170"/>
      <c r="W43" s="2"/>
      <c r="X43" s="45">
        <f t="shared" si="5"/>
        <v>0</v>
      </c>
      <c r="Y43" s="2"/>
      <c r="AA43" s="2"/>
    </row>
    <row r="44" spans="2:27" ht="33.6">
      <c r="B44" s="59" t="s">
        <v>145</v>
      </c>
      <c r="C44" s="15" t="s">
        <v>146</v>
      </c>
      <c r="D44" s="2"/>
      <c r="E44" s="24" t="s">
        <v>65</v>
      </c>
      <c r="F44" s="2"/>
      <c r="G44" s="169"/>
      <c r="H44" s="170"/>
      <c r="I44" s="2"/>
      <c r="J44" s="169"/>
      <c r="K44" s="172"/>
      <c r="L44" s="170"/>
      <c r="M44" s="2"/>
      <c r="N44" s="169"/>
      <c r="O44" s="172"/>
      <c r="P44" s="170"/>
      <c r="Q44" s="2"/>
      <c r="R44" s="169"/>
      <c r="S44" s="170"/>
      <c r="T44" s="2"/>
      <c r="U44" s="169"/>
      <c r="V44" s="170"/>
      <c r="W44" s="2"/>
      <c r="X44" s="45">
        <f t="shared" si="5"/>
        <v>0</v>
      </c>
      <c r="Y44" s="2"/>
      <c r="AA44" s="2"/>
    </row>
    <row r="45" spans="2:27" ht="33.6">
      <c r="B45" s="59" t="s">
        <v>148</v>
      </c>
      <c r="C45" s="15" t="s">
        <v>149</v>
      </c>
      <c r="D45" s="2"/>
      <c r="E45" s="3" t="s">
        <v>65</v>
      </c>
      <c r="F45" s="2"/>
      <c r="G45" s="169"/>
      <c r="H45" s="170"/>
      <c r="I45" s="2"/>
      <c r="J45" s="169"/>
      <c r="K45" s="172"/>
      <c r="L45" s="170"/>
      <c r="M45" s="2"/>
      <c r="N45" s="169"/>
      <c r="O45" s="172"/>
      <c r="P45" s="170"/>
      <c r="Q45" s="2"/>
      <c r="R45" s="169"/>
      <c r="S45" s="170"/>
      <c r="T45" s="2"/>
      <c r="U45" s="169"/>
      <c r="V45" s="170"/>
      <c r="W45" s="2"/>
      <c r="X45" s="45">
        <f t="shared" si="5"/>
        <v>0</v>
      </c>
      <c r="Y45" s="2"/>
      <c r="AA45" s="2"/>
    </row>
    <row r="46" spans="2:27" ht="33.6">
      <c r="B46" s="59" t="s">
        <v>151</v>
      </c>
      <c r="C46" s="15" t="s">
        <v>152</v>
      </c>
      <c r="D46" s="2"/>
      <c r="E46" s="3" t="s">
        <v>65</v>
      </c>
      <c r="F46" s="2"/>
      <c r="G46" s="169"/>
      <c r="H46" s="170"/>
      <c r="I46" s="2"/>
      <c r="J46" s="169"/>
      <c r="K46" s="172"/>
      <c r="L46" s="170"/>
      <c r="M46" s="2"/>
      <c r="N46" s="169"/>
      <c r="O46" s="172"/>
      <c r="P46" s="170"/>
      <c r="Q46" s="2"/>
      <c r="R46" s="169"/>
      <c r="S46" s="170"/>
      <c r="T46" s="2"/>
      <c r="U46" s="169"/>
      <c r="V46" s="170"/>
      <c r="W46" s="2"/>
      <c r="X46" s="45">
        <f t="shared" si="5"/>
        <v>0</v>
      </c>
      <c r="Y46" s="2"/>
      <c r="AA46" s="2"/>
    </row>
    <row r="47" spans="2:27" ht="48.6">
      <c r="B47" s="147"/>
      <c r="C47" s="61" t="s">
        <v>251</v>
      </c>
      <c r="D47" s="2"/>
      <c r="E47" s="4" t="s">
        <v>252</v>
      </c>
      <c r="F47" s="2"/>
      <c r="G47" s="160"/>
      <c r="H47" s="161"/>
      <c r="I47" s="2"/>
      <c r="J47" s="160"/>
      <c r="K47" s="163"/>
      <c r="L47" s="161"/>
      <c r="M47" s="2"/>
      <c r="N47" s="160"/>
      <c r="O47" s="163"/>
      <c r="P47" s="161"/>
      <c r="Q47" s="2"/>
      <c r="R47" s="160"/>
      <c r="S47" s="161"/>
      <c r="T47" s="2"/>
      <c r="U47" s="160"/>
      <c r="V47" s="161"/>
      <c r="W47" s="2"/>
      <c r="X47" s="41">
        <f t="shared" si="5"/>
        <v>0</v>
      </c>
      <c r="Y47" s="2"/>
      <c r="AA47" s="2"/>
    </row>
    <row r="48" spans="2:27" ht="65.45" thickBot="1">
      <c r="B48" s="148"/>
      <c r="C48" s="64" t="s">
        <v>156</v>
      </c>
      <c r="D48" s="2"/>
      <c r="E48" s="12" t="s">
        <v>188</v>
      </c>
      <c r="F48" s="2"/>
      <c r="G48" s="164"/>
      <c r="H48" s="166"/>
      <c r="I48" s="2"/>
      <c r="J48" s="164"/>
      <c r="K48" s="165"/>
      <c r="L48" s="166"/>
      <c r="M48" s="2"/>
      <c r="N48" s="164"/>
      <c r="O48" s="165"/>
      <c r="P48" s="166"/>
      <c r="Q48" s="2"/>
      <c r="R48" s="164"/>
      <c r="S48" s="166"/>
      <c r="T48" s="2"/>
      <c r="U48" s="164"/>
      <c r="V48" s="166"/>
      <c r="W48" s="2"/>
      <c r="X48" s="43">
        <f t="shared" si="5"/>
        <v>0</v>
      </c>
      <c r="Y48" s="2"/>
      <c r="AA48" s="2"/>
    </row>
    <row r="49" ht="10.9" customHeight="1"/>
  </sheetData>
  <mergeCells count="5">
    <mergeCell ref="U7:V7"/>
    <mergeCell ref="N7:P7"/>
    <mergeCell ref="G7:H7"/>
    <mergeCell ref="J7:L7"/>
    <mergeCell ref="R7:S7"/>
  </mergeCells>
  <pageMargins left="0.23622047244094491" right="0.23622047244094491" top="0.74803149606299213" bottom="0.74803149606299213" header="0.31496062992125984" footer="0.31496062992125984"/>
  <pageSetup paperSize="9" scale="3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DelegadoCRE</dc:creator>
  <cp:keywords/>
  <dc:description/>
  <cp:lastModifiedBy>00  CI -Patricia Falcón Andrés</cp:lastModifiedBy>
  <cp:revision/>
  <dcterms:created xsi:type="dcterms:W3CDTF">2023-09-20T06:43:50Z</dcterms:created>
  <dcterms:modified xsi:type="dcterms:W3CDTF">2024-02-21T16:36:30Z</dcterms:modified>
  <cp:category/>
  <cp:contentStatus/>
</cp:coreProperties>
</file>